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s220dc7a\地方債係（ls220d）\210-公営企業決算調査\02公営企業決算（法適用・全体とりまとめ）\H30(H29調査)\50_経営比較分析表\03 各団体回答\22○嬬恋村\"/>
    </mc:Choice>
  </mc:AlternateContent>
  <workbookProtection workbookAlgorithmName="SHA-512" workbookHashValue="mpS6ePHVw6e1MSZkbvO8uzBJ//pqpod+EtZ8RDcSr+JJO5dj+Tponww5TRR97UxGf/+6518h8x5gxBZIjoTFsw==" workbookSaltValue="zk6g9iOTqGNQDs47Dsp68A==" workbookSpinCount="100000" lockStructure="1"/>
  <bookViews>
    <workbookView xWindow="0" yWindow="0" windowWidth="20490" windowHeight="799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 r="C10" i="5" l="1"/>
  <c r="D10" i="5"/>
  <c r="E10" i="5"/>
  <c r="B10" i="5"/>
</calcChain>
</file>

<file path=xl/sharedStrings.xml><?xml version="1.0" encoding="utf-8"?>
<sst xmlns="http://schemas.openxmlformats.org/spreadsheetml/2006/main" count="251" uniqueCount="126">
  <si>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</si>
  <si>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</si>
  <si>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</si>
  <si>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</si>
  <si>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</si>
  <si>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</si>
  <si>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</si>
  <si>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</si>
  <si>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</si>
  <si>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</si>
  <si>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</si>
  <si>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</si>
  <si>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</si>
  <si>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</si>
  <si>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</si>
  <si>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</si>
  <si>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</si>
  <si>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</si>
  <si>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</si>
  <si>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</si>
  <si>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</si>
  <si>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</si>
  <si>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</si>
  <si>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</si>
  <si>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</si>
  <si>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</si>
  <si>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</si>
  <si>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</si>
  <si>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</si>
  <si>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</si>
  <si>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</si>
  <si>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</si>
  <si>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</si>
  <si>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</si>
  <si>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</si>
  <si>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</si>
  <si>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</si>
  <si>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</si>
  <si>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</si>
  <si>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</si>
  <si>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</si>
  <si>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</si>
  <si>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</si>
  <si>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</si>
  <si>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</si>
  <si>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</si>
  <si>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</si>
  <si>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</si>
  <si>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</si>
  <si>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</si>
  <si>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</si>
  <si>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</si>
  <si>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</si>
  <si>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</si>
  <si>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</si>
  <si>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</si>
  <si>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</si>
  <si>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</si>
  <si>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</si>
  <si>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</si>
  <si>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</si>
  <si>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</si>
  <si>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</si>
  <si>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</si>
  <si>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</si>
  <si>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</si>
  <si>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</si>
  <si>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</si>
  <si>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</si>
  <si>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</si>
  <si>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</si>
  <si>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</si>
  <si>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</si>
  <si>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</si>
  <si>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</si>
  <si>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</si>
  <si>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</si>
  <si>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</si>
  <si>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</si>
  <si>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</si>
  <si>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</si>
  <si>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</si>
  <si>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</si>
  <si>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</si>
  <si>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</si>
  <si>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</si>
  <si>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</si>
  <si>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</si>
  <si>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</si>
  <si>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</si>
  <si>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</si>
  <si>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</si>
  <si>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</si>
  <si>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</si>
  <si>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</si>
  <si>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</si>
  <si>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</si>
  <si>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</si>
  <si>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</si>
  <si>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</si>
  <si>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</si>
  <si>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</si>
  <si>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</si>
  <si>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</si>
  <si>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</si>
  <si>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</si>
  <si>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</si>
  <si>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</si>
  <si>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</si>
  <si>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</si>
  <si>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嬬恋村</t>
  </si>
  <si>
    <t>法非適用</t>
  </si>
  <si>
    <t>下水道事業</t>
  </si>
  <si>
    <t>個別排水処理</t>
  </si>
  <si>
    <t>L2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</si>
  <si>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</si>
  <si>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</si>
  <si>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</si>
  <si>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</si>
  <si>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</si>
  <si>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</si>
  <si>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</si>
  <si>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</si>
  <si>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老朽化によるブロワーの修繕件数の増加に加え設置後１５年以上経過した浄化槽本体の修繕件数が増加傾向にある。浄化槽本体の場合、ブロワーよりもコスト高となるため、維持管理のコスト軽減のための検討が必要となる。</t>
    <rPh sb="1" eb="4">
      <t>ロウキュウカ</t>
    </rPh>
    <rPh sb="12" eb="14">
      <t>シュウゼン</t>
    </rPh>
    <rPh sb="14" eb="16">
      <t>ケンスウ</t>
    </rPh>
    <rPh sb="17" eb="19">
      <t>ゾウカ</t>
    </rPh>
    <rPh sb="20" eb="21">
      <t>クワ</t>
    </rPh>
    <rPh sb="22" eb="25">
      <t>セッチゴ</t>
    </rPh>
    <rPh sb="27" eb="28">
      <t>ネン</t>
    </rPh>
    <rPh sb="28" eb="30">
      <t>イジョウ</t>
    </rPh>
    <rPh sb="30" eb="32">
      <t>ケイカ</t>
    </rPh>
    <rPh sb="34" eb="37">
      <t>ジョウカソウ</t>
    </rPh>
    <rPh sb="37" eb="39">
      <t>ホンタイ</t>
    </rPh>
    <rPh sb="40" eb="42">
      <t>シュウゼン</t>
    </rPh>
    <rPh sb="42" eb="44">
      <t>ケンスウ</t>
    </rPh>
    <rPh sb="45" eb="47">
      <t>ゾウカ</t>
    </rPh>
    <rPh sb="47" eb="49">
      <t>ケイコウ</t>
    </rPh>
    <rPh sb="53" eb="56">
      <t>ジョウカソウ</t>
    </rPh>
    <rPh sb="56" eb="58">
      <t>ホンタイ</t>
    </rPh>
    <rPh sb="59" eb="61">
      <t>バアイ</t>
    </rPh>
    <rPh sb="72" eb="73">
      <t>ダカ</t>
    </rPh>
    <rPh sb="79" eb="81">
      <t>イジ</t>
    </rPh>
    <rPh sb="81" eb="83">
      <t>カンリ</t>
    </rPh>
    <rPh sb="87" eb="89">
      <t>ケイゲン</t>
    </rPh>
    <rPh sb="93" eb="95">
      <t>ケントウ</t>
    </rPh>
    <phoneticPr fontId="4"/>
  </si>
  <si>
    <t>（１）各指標の分析
①平成２６年度以降同水準で推移しているが、前年と比較し若干、下落傾向となっているため更なる経費削減に努める。
④平均値よりも低い水準で推移していることから、投資規模は適切と思われる。なお、平成２９年度の当該値は錯誤により545.20%となっているが、実数は46.86%である。
⑤平均値よりも高い水準で推移し前年よりも回収率が上昇しているが施設老朽化に伴う今後の投資を見据え一層の経費削減に努める。
⑥平均値よりも低い水準で推移していることから効率的かつ適正な浄化槽管理が行われていると思われる。
⑦平均値とほぼ同等の水準ではあるが、低率状態が続いている。主な要因としては、建築基準法に則った施設規模決定の影響で実際の使用水量と施設規模の乖離が生じた事によるものと推測される。
⑧合併浄化槽の整備を前提としているため水洗化率は１００％となっている。</t>
    <rPh sb="3" eb="4">
      <t>カク</t>
    </rPh>
    <rPh sb="4" eb="6">
      <t>シヒョウ</t>
    </rPh>
    <rPh sb="7" eb="9">
      <t>ブンセキ</t>
    </rPh>
    <rPh sb="11" eb="13">
      <t>ヘイセイ</t>
    </rPh>
    <rPh sb="15" eb="17">
      <t>ネンド</t>
    </rPh>
    <rPh sb="17" eb="19">
      <t>イコウ</t>
    </rPh>
    <rPh sb="19" eb="20">
      <t>ドウ</t>
    </rPh>
    <rPh sb="20" eb="22">
      <t>スイジュン</t>
    </rPh>
    <rPh sb="23" eb="25">
      <t>スイイ</t>
    </rPh>
    <rPh sb="37" eb="39">
      <t>ジャッカン</t>
    </rPh>
    <rPh sb="40" eb="42">
      <t>ゲラク</t>
    </rPh>
    <rPh sb="42" eb="44">
      <t>ケイコウ</t>
    </rPh>
    <rPh sb="52" eb="53">
      <t>サラ</t>
    </rPh>
    <rPh sb="55" eb="57">
      <t>ケイヒ</t>
    </rPh>
    <rPh sb="57" eb="59">
      <t>サクゲン</t>
    </rPh>
    <rPh sb="60" eb="61">
      <t>ツト</t>
    </rPh>
    <rPh sb="66" eb="69">
      <t>ヘイキンチ</t>
    </rPh>
    <rPh sb="72" eb="73">
      <t>ヒク</t>
    </rPh>
    <rPh sb="74" eb="76">
      <t>スイジュン</t>
    </rPh>
    <rPh sb="77" eb="79">
      <t>スイイ</t>
    </rPh>
    <rPh sb="88" eb="90">
      <t>トウシ</t>
    </rPh>
    <rPh sb="90" eb="92">
      <t>キボ</t>
    </rPh>
    <rPh sb="93" eb="95">
      <t>テキセツ</t>
    </rPh>
    <rPh sb="96" eb="97">
      <t>オモ</t>
    </rPh>
    <rPh sb="104" eb="106">
      <t>ヘイセイ</t>
    </rPh>
    <rPh sb="108" eb="110">
      <t>ネンド</t>
    </rPh>
    <rPh sb="111" eb="113">
      <t>トウガイ</t>
    </rPh>
    <rPh sb="113" eb="114">
      <t>アタイ</t>
    </rPh>
    <rPh sb="115" eb="117">
      <t>サクゴ</t>
    </rPh>
    <rPh sb="135" eb="137">
      <t>ジッスウ</t>
    </rPh>
    <rPh sb="150" eb="153">
      <t>ヘイキンチ</t>
    </rPh>
    <rPh sb="156" eb="157">
      <t>タカ</t>
    </rPh>
    <rPh sb="158" eb="160">
      <t>スイジュン</t>
    </rPh>
    <rPh sb="161" eb="163">
      <t>スイイ</t>
    </rPh>
    <rPh sb="164" eb="166">
      <t>ゼンネン</t>
    </rPh>
    <rPh sb="169" eb="171">
      <t>カイシュウ</t>
    </rPh>
    <rPh sb="171" eb="172">
      <t>リツ</t>
    </rPh>
    <rPh sb="173" eb="175">
      <t>ジョウショウ</t>
    </rPh>
    <rPh sb="180" eb="182">
      <t>シセツ</t>
    </rPh>
    <rPh sb="182" eb="185">
      <t>ロウキュウカ</t>
    </rPh>
    <rPh sb="186" eb="187">
      <t>トモナ</t>
    </rPh>
    <rPh sb="188" eb="190">
      <t>コンゴ</t>
    </rPh>
    <rPh sb="191" eb="193">
      <t>トウシ</t>
    </rPh>
    <rPh sb="194" eb="196">
      <t>ミス</t>
    </rPh>
    <rPh sb="197" eb="199">
      <t>イッソウ</t>
    </rPh>
    <rPh sb="200" eb="202">
      <t>ケイヒ</t>
    </rPh>
    <rPh sb="202" eb="204">
      <t>サクゲン</t>
    </rPh>
    <rPh sb="205" eb="206">
      <t>ツト</t>
    </rPh>
    <rPh sb="211" eb="214">
      <t>ヘイキンチ</t>
    </rPh>
    <rPh sb="217" eb="218">
      <t>ヒク</t>
    </rPh>
    <rPh sb="219" eb="221">
      <t>スイジュン</t>
    </rPh>
    <rPh sb="222" eb="224">
      <t>スイイ</t>
    </rPh>
    <rPh sb="232" eb="234">
      <t>コウリツ</t>
    </rPh>
    <rPh sb="234" eb="235">
      <t>テキ</t>
    </rPh>
    <rPh sb="237" eb="239">
      <t>テキセイ</t>
    </rPh>
    <rPh sb="240" eb="243">
      <t>ジョウカソウ</t>
    </rPh>
    <rPh sb="243" eb="245">
      <t>カンリ</t>
    </rPh>
    <rPh sb="246" eb="247">
      <t>オコナ</t>
    </rPh>
    <rPh sb="253" eb="254">
      <t>オモ</t>
    </rPh>
    <rPh sb="260" eb="263">
      <t>ヘイキンチ</t>
    </rPh>
    <rPh sb="266" eb="268">
      <t>ドウトウ</t>
    </rPh>
    <rPh sb="269" eb="271">
      <t>スイジュン</t>
    </rPh>
    <rPh sb="277" eb="279">
      <t>テイリツ</t>
    </rPh>
    <rPh sb="279" eb="281">
      <t>ジョウタイ</t>
    </rPh>
    <rPh sb="282" eb="283">
      <t>ツヅ</t>
    </rPh>
    <rPh sb="288" eb="289">
      <t>オモ</t>
    </rPh>
    <rPh sb="290" eb="292">
      <t>ヨウイン</t>
    </rPh>
    <rPh sb="297" eb="299">
      <t>ケンチク</t>
    </rPh>
    <rPh sb="299" eb="301">
      <t>キジュン</t>
    </rPh>
    <rPh sb="301" eb="302">
      <t>ホウ</t>
    </rPh>
    <rPh sb="303" eb="304">
      <t>ノット</t>
    </rPh>
    <rPh sb="306" eb="308">
      <t>シセツ</t>
    </rPh>
    <rPh sb="308" eb="310">
      <t>キボ</t>
    </rPh>
    <rPh sb="310" eb="312">
      <t>ケッテイ</t>
    </rPh>
    <rPh sb="313" eb="315">
      <t>エイキョウ</t>
    </rPh>
    <rPh sb="316" eb="318">
      <t>ジッサイ</t>
    </rPh>
    <rPh sb="319" eb="321">
      <t>シヨウ</t>
    </rPh>
    <rPh sb="321" eb="323">
      <t>スイリョウ</t>
    </rPh>
    <rPh sb="324" eb="326">
      <t>シセツ</t>
    </rPh>
    <rPh sb="326" eb="328">
      <t>キボ</t>
    </rPh>
    <rPh sb="329" eb="331">
      <t>カイリ</t>
    </rPh>
    <rPh sb="332" eb="333">
      <t>ショウ</t>
    </rPh>
    <rPh sb="335" eb="336">
      <t>コト</t>
    </rPh>
    <rPh sb="342" eb="344">
      <t>スイソク</t>
    </rPh>
    <rPh sb="350" eb="352">
      <t>ガッペイ</t>
    </rPh>
    <rPh sb="352" eb="355">
      <t>ジョウカソウ</t>
    </rPh>
    <rPh sb="356" eb="358">
      <t>セイビ</t>
    </rPh>
    <rPh sb="359" eb="361">
      <t>ゼンテイ</t>
    </rPh>
    <rPh sb="368" eb="370">
      <t>スイセン</t>
    </rPh>
    <rPh sb="370" eb="371">
      <t>カ</t>
    </rPh>
    <rPh sb="371" eb="372">
      <t>リツ</t>
    </rPh>
    <phoneticPr fontId="4"/>
  </si>
  <si>
    <r>
      <t>　</t>
    </r>
    <r>
      <rPr>
        <sz val="11"/>
        <rFont val="ＭＳ ゴシック"/>
        <family val="3"/>
        <charset val="128"/>
      </rPr>
      <t>費用</t>
    </r>
    <r>
      <rPr>
        <sz val="11"/>
        <color theme="1"/>
        <rFont val="ＭＳ ゴシック"/>
        <family val="3"/>
        <charset val="128"/>
      </rPr>
      <t>が収入を上回っている状態が続いている。今後も料金収入は横這いか、右肩下がりになり増収の見込みは低いと予想される。経費回収率も前年と比較し下落しているため、回収率の向上に努めなければならない。</t>
    </r>
    <rPh sb="1" eb="3">
      <t>ヒヨウ</t>
    </rPh>
    <rPh sb="4" eb="6">
      <t>シュウニュウ</t>
    </rPh>
    <rPh sb="7" eb="9">
      <t>ウワマワ</t>
    </rPh>
    <rPh sb="13" eb="15">
      <t>ジョウタイ</t>
    </rPh>
    <rPh sb="16" eb="17">
      <t>ツヅ</t>
    </rPh>
    <rPh sb="22" eb="24">
      <t>コンゴ</t>
    </rPh>
    <rPh sb="25" eb="27">
      <t>リョウキン</t>
    </rPh>
    <rPh sb="27" eb="29">
      <t>シュウニュウ</t>
    </rPh>
    <rPh sb="30" eb="32">
      <t>ヨコバ</t>
    </rPh>
    <rPh sb="35" eb="37">
      <t>ミギカタ</t>
    </rPh>
    <rPh sb="37" eb="38">
      <t>サ</t>
    </rPh>
    <rPh sb="43" eb="45">
      <t>ゾウシュウ</t>
    </rPh>
    <rPh sb="46" eb="48">
      <t>ミコ</t>
    </rPh>
    <rPh sb="50" eb="51">
      <t>ヒク</t>
    </rPh>
    <rPh sb="53" eb="55">
      <t>ヨソウ</t>
    </rPh>
    <rPh sb="59" eb="61">
      <t>ケイヒ</t>
    </rPh>
    <rPh sb="61" eb="64">
      <t>カイシュウリツ</t>
    </rPh>
    <rPh sb="65" eb="67">
      <t>ゼンネン</t>
    </rPh>
    <rPh sb="68" eb="70">
      <t>ヒカク</t>
    </rPh>
    <rPh sb="71" eb="73">
      <t>ゲラク</t>
    </rPh>
    <rPh sb="80" eb="83">
      <t>カイシュウリツ</t>
    </rPh>
    <rPh sb="84" eb="86">
      <t>コウジョウ</t>
    </rPh>
    <rPh sb="87" eb="88">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</si>
</sst>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FA2-4046-AFF3-D88954221D79}"/>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3FA2-4046-AFF3-D88954221D79}"/>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57.78</c:v>
                </c:pt>
                <c:pt idx="1">
                  <c:v>55.56</c:v>
                </c:pt>
                <c:pt idx="2">
                  <c:v>56.67</c:v>
                </c:pt>
                <c:pt idx="3">
                  <c:v>56.67</c:v>
                </c:pt>
                <c:pt idx="4">
                  <c:v>54.44</c:v>
                </c:pt>
              </c:numCache>
            </c:numRef>
          </c:val>
          <c:extLst>
            <c:ext xmlns:c16="http://schemas.microsoft.com/office/drawing/2014/chart" uri="{C3380CC4-5D6E-409C-BE32-E72D297353CC}">
              <c16:uniqueId val="{00000000-30C5-4B2E-83FA-CBB43B9DCA3A}"/>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58.82</c:v>
                </c:pt>
                <c:pt idx="1">
                  <c:v>52.52</c:v>
                </c:pt>
                <c:pt idx="2">
                  <c:v>54.14</c:v>
                </c:pt>
                <c:pt idx="3">
                  <c:v>132.99</c:v>
                </c:pt>
                <c:pt idx="4">
                  <c:v>51.71</c:v>
                </c:pt>
              </c:numCache>
            </c:numRef>
          </c:val>
          <c:smooth val="0"/>
          <c:extLst>
            <c:ext xmlns:c16="http://schemas.microsoft.com/office/drawing/2014/chart" uri="{C3380CC4-5D6E-409C-BE32-E72D297353CC}">
              <c16:uniqueId val="{00000001-30C5-4B2E-83FA-CBB43B9DCA3A}"/>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9310-46D1-A10C-F6CA4DC33B21}"/>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71.760000000000005</c:v>
                </c:pt>
                <c:pt idx="1">
                  <c:v>84.94</c:v>
                </c:pt>
                <c:pt idx="2">
                  <c:v>84.69</c:v>
                </c:pt>
                <c:pt idx="3">
                  <c:v>82.94</c:v>
                </c:pt>
                <c:pt idx="4">
                  <c:v>82.91</c:v>
                </c:pt>
              </c:numCache>
            </c:numRef>
          </c:val>
          <c:smooth val="0"/>
          <c:extLst>
            <c:ext xmlns:c16="http://schemas.microsoft.com/office/drawing/2014/chart" uri="{C3380CC4-5D6E-409C-BE32-E72D297353CC}">
              <c16:uniqueId val="{00000001-9310-46D1-A10C-F6CA4DC33B21}"/>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74.599999999999994</c:v>
                </c:pt>
                <c:pt idx="1">
                  <c:v>91.23</c:v>
                </c:pt>
                <c:pt idx="2">
                  <c:v>91.02</c:v>
                </c:pt>
                <c:pt idx="3">
                  <c:v>91.77</c:v>
                </c:pt>
                <c:pt idx="4">
                  <c:v>88.63</c:v>
                </c:pt>
              </c:numCache>
            </c:numRef>
          </c:val>
          <c:extLst>
            <c:ext xmlns:c16="http://schemas.microsoft.com/office/drawing/2014/chart" uri="{C3380CC4-5D6E-409C-BE32-E72D297353CC}">
              <c16:uniqueId val="{00000000-57BD-4BF1-A648-CF75684B8CB1}"/>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7BD-4BF1-A648-CF75684B8CB1}"/>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184-4532-ABA4-6FB2A4067047}"/>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184-4532-ABA4-6FB2A4067047}"/>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5CB-4A92-A61F-37EF1F6848C5}"/>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5CB-4A92-A61F-37EF1F6848C5}"/>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8AD-4E00-812A-ED857B6795F7}"/>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8AD-4E00-812A-ED857B6795F7}"/>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9EC-45B3-98D6-F33D8DBCAA45}"/>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9EC-45B3-98D6-F33D8DBCAA45}"/>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607.99</c:v>
                </c:pt>
                <c:pt idx="1">
                  <c:v>214.6</c:v>
                </c:pt>
                <c:pt idx="2">
                  <c:v>201.63</c:v>
                </c:pt>
                <c:pt idx="3">
                  <c:v>28.63</c:v>
                </c:pt>
                <c:pt idx="4">
                  <c:v>545.20000000000005</c:v>
                </c:pt>
              </c:numCache>
            </c:numRef>
          </c:val>
          <c:extLst>
            <c:ext xmlns:c16="http://schemas.microsoft.com/office/drawing/2014/chart" uri="{C3380CC4-5D6E-409C-BE32-E72D297353CC}">
              <c16:uniqueId val="{00000000-0810-4D8B-BEF7-53338CEDE4B6}"/>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803.29</c:v>
                </c:pt>
                <c:pt idx="1">
                  <c:v>701.33</c:v>
                </c:pt>
                <c:pt idx="2">
                  <c:v>663.76</c:v>
                </c:pt>
                <c:pt idx="3">
                  <c:v>566.35</c:v>
                </c:pt>
                <c:pt idx="4">
                  <c:v>888.8</c:v>
                </c:pt>
              </c:numCache>
            </c:numRef>
          </c:val>
          <c:smooth val="0"/>
          <c:extLst>
            <c:ext xmlns:c16="http://schemas.microsoft.com/office/drawing/2014/chart" uri="{C3380CC4-5D6E-409C-BE32-E72D297353CC}">
              <c16:uniqueId val="{00000001-0810-4D8B-BEF7-53338CEDE4B6}"/>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69.97</c:v>
                </c:pt>
                <c:pt idx="1">
                  <c:v>76.14</c:v>
                </c:pt>
                <c:pt idx="2">
                  <c:v>78.25</c:v>
                </c:pt>
                <c:pt idx="3">
                  <c:v>70.069999999999993</c:v>
                </c:pt>
                <c:pt idx="4">
                  <c:v>99.5</c:v>
                </c:pt>
              </c:numCache>
            </c:numRef>
          </c:val>
          <c:extLst>
            <c:ext xmlns:c16="http://schemas.microsoft.com/office/drawing/2014/chart" uri="{C3380CC4-5D6E-409C-BE32-E72D297353CC}">
              <c16:uniqueId val="{00000000-91EB-4060-ADA5-D100184137B8}"/>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56.63</c:v>
                </c:pt>
                <c:pt idx="1">
                  <c:v>53.48</c:v>
                </c:pt>
                <c:pt idx="2">
                  <c:v>53.76</c:v>
                </c:pt>
                <c:pt idx="3">
                  <c:v>52.27</c:v>
                </c:pt>
                <c:pt idx="4">
                  <c:v>52.55</c:v>
                </c:pt>
              </c:numCache>
            </c:numRef>
          </c:val>
          <c:smooth val="0"/>
          <c:extLst>
            <c:ext xmlns:c16="http://schemas.microsoft.com/office/drawing/2014/chart" uri="{C3380CC4-5D6E-409C-BE32-E72D297353CC}">
              <c16:uniqueId val="{00000001-91EB-4060-ADA5-D100184137B8}"/>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250.03</c:v>
                </c:pt>
                <c:pt idx="1">
                  <c:v>221.99</c:v>
                </c:pt>
                <c:pt idx="2">
                  <c:v>212.18</c:v>
                </c:pt>
                <c:pt idx="3">
                  <c:v>242.28</c:v>
                </c:pt>
                <c:pt idx="4">
                  <c:v>179.42</c:v>
                </c:pt>
              </c:numCache>
            </c:numRef>
          </c:val>
          <c:extLst>
            <c:ext xmlns:c16="http://schemas.microsoft.com/office/drawing/2014/chart" uri="{C3380CC4-5D6E-409C-BE32-E72D297353CC}">
              <c16:uniqueId val="{00000000-4B35-46EF-9D81-9C2094004A97}"/>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272.66000000000003</c:v>
                </c:pt>
                <c:pt idx="1">
                  <c:v>277.29000000000002</c:v>
                </c:pt>
                <c:pt idx="2">
                  <c:v>275.25</c:v>
                </c:pt>
                <c:pt idx="3">
                  <c:v>291.01</c:v>
                </c:pt>
                <c:pt idx="4">
                  <c:v>292.45</c:v>
                </c:pt>
              </c:numCache>
            </c:numRef>
          </c:val>
          <c:smooth val="0"/>
          <c:extLst>
            <c:ext xmlns:c16="http://schemas.microsoft.com/office/drawing/2014/chart" uri="{C3380CC4-5D6E-409C-BE32-E72D297353CC}">
              <c16:uniqueId val="{00000001-4B35-46EF-9D81-9C2094004A97}"/>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【878.58】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【80.14】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【52.62】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群馬県　嬬恋村</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個別排水処理</v>
      </c>
      <c r="Q8" s="47"/>
      <c r="R8" s="47"/>
      <c r="S8" s="47"/>
      <c r="T8" s="47"/>
      <c r="U8" s="47"/>
      <c r="V8" s="47"/>
      <c r="W8" s="47" t="str">
        <f>データ!L6</f>
        <v>L2</v>
      </c>
      <c r="X8" s="47"/>
      <c r="Y8" s="47"/>
      <c r="Z8" s="47"/>
      <c r="AA8" s="47"/>
      <c r="AB8" s="47"/>
      <c r="AC8" s="47"/>
      <c r="AD8" s="48" t="str">
        <f>データ!$M$6</f>
        <v>非設置</v>
      </c>
      <c r="AE8" s="48"/>
      <c r="AF8" s="48"/>
      <c r="AG8" s="48"/>
      <c r="AH8" s="48"/>
      <c r="AI8" s="48"/>
      <c r="AJ8" s="48"/>
      <c r="AK8" s="3"/>
      <c r="AL8" s="49">
        <f>データ!S6</f>
        <v>9700</v>
      </c>
      <c r="AM8" s="49"/>
      <c r="AN8" s="49"/>
      <c r="AO8" s="49"/>
      <c r="AP8" s="49"/>
      <c r="AQ8" s="49"/>
      <c r="AR8" s="49"/>
      <c r="AS8" s="49"/>
      <c r="AT8" s="44">
        <f>データ!T6</f>
        <v>337.58</v>
      </c>
      <c r="AU8" s="44"/>
      <c r="AV8" s="44"/>
      <c r="AW8" s="44"/>
      <c r="AX8" s="44"/>
      <c r="AY8" s="44"/>
      <c r="AZ8" s="44"/>
      <c r="BA8" s="44"/>
      <c r="BB8" s="44">
        <f>データ!U6</f>
        <v>28.73</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1.81</v>
      </c>
      <c r="Q10" s="44"/>
      <c r="R10" s="44"/>
      <c r="S10" s="44"/>
      <c r="T10" s="44"/>
      <c r="U10" s="44"/>
      <c r="V10" s="44"/>
      <c r="W10" s="44">
        <f>データ!Q6</f>
        <v>100</v>
      </c>
      <c r="X10" s="44"/>
      <c r="Y10" s="44"/>
      <c r="Z10" s="44"/>
      <c r="AA10" s="44"/>
      <c r="AB10" s="44"/>
      <c r="AC10" s="44"/>
      <c r="AD10" s="49">
        <f>データ!R6</f>
        <v>4322</v>
      </c>
      <c r="AE10" s="49"/>
      <c r="AF10" s="49"/>
      <c r="AG10" s="49"/>
      <c r="AH10" s="49"/>
      <c r="AI10" s="49"/>
      <c r="AJ10" s="49"/>
      <c r="AK10" s="2"/>
      <c r="AL10" s="49">
        <f>データ!V6</f>
        <v>174</v>
      </c>
      <c r="AM10" s="49"/>
      <c r="AN10" s="49"/>
      <c r="AO10" s="49"/>
      <c r="AP10" s="49"/>
      <c r="AQ10" s="49"/>
      <c r="AR10" s="49"/>
      <c r="AS10" s="49"/>
      <c r="AT10" s="44">
        <f>データ!W6</f>
        <v>0.05</v>
      </c>
      <c r="AU10" s="44"/>
      <c r="AV10" s="44"/>
      <c r="AW10" s="44"/>
      <c r="AX10" s="44"/>
      <c r="AY10" s="44"/>
      <c r="AZ10" s="44"/>
      <c r="BA10" s="44"/>
      <c r="BB10" s="44">
        <f>データ!X6</f>
        <v>3480</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124</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123</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125</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【878.58】</v>
      </c>
      <c r="I86" s="25" t="str">
        <f>データ!CA6</f>
        <v>【52.62】</v>
      </c>
      <c r="J86" s="25" t="str">
        <f>データ!CL6</f>
        <v>【296.38】</v>
      </c>
      <c r="K86" s="25" t="str">
        <f>データ!CW6</f>
        <v>【51.55】</v>
      </c>
      <c r="L86" s="25" t="str">
        <f>データ!DH6</f>
        <v>【80.14】</v>
      </c>
      <c r="M86" s="25" t="s">
        <v>56</v>
      </c>
      <c r="N86" s="25" t="s">
        <v>55</v>
      </c>
      <c r="O86" s="25" t="str">
        <f>データ!EO6</f>
        <v>【-】</v>
      </c>
    </row>
  </sheetData>
  <sheetProtection algorithmName="SHA-512" hashValue="dlo2nu/aQxR9J9Ra+EtR5NtwXcwAzt6qAsei601CBFsPLsWokxy6tGBVYV5Ml4dWAVkDlD5JUf3R59AT4JfyOQ==" saltValue="x3T2CJeNPiidWY6Krcuk5w=="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104256</v>
      </c>
      <c r="D6" s="32">
        <f t="shared" si="3"/>
        <v>47</v>
      </c>
      <c r="E6" s="32">
        <f t="shared" si="3"/>
        <v>18</v>
      </c>
      <c r="F6" s="32">
        <f t="shared" si="3"/>
        <v>1</v>
      </c>
      <c r="G6" s="32">
        <f t="shared" si="3"/>
        <v>0</v>
      </c>
      <c r="H6" s="32" t="str">
        <f t="shared" si="3"/>
        <v>群馬県　嬬恋村</v>
      </c>
      <c r="I6" s="32" t="str">
        <f t="shared" si="3"/>
        <v>法非適用</v>
      </c>
      <c r="J6" s="32" t="str">
        <f t="shared" si="3"/>
        <v>下水道事業</v>
      </c>
      <c r="K6" s="32" t="str">
        <f t="shared" si="3"/>
        <v>個別排水処理</v>
      </c>
      <c r="L6" s="32" t="str">
        <f t="shared" si="3"/>
        <v>L2</v>
      </c>
      <c r="M6" s="32" t="str">
        <f t="shared" si="3"/>
        <v>非設置</v>
      </c>
      <c r="N6" s="33" t="str">
        <f t="shared" si="3"/>
        <v>-</v>
      </c>
      <c r="O6" s="33" t="str">
        <f t="shared" si="3"/>
        <v>該当数値なし</v>
      </c>
      <c r="P6" s="33">
        <f t="shared" si="3"/>
        <v>1.81</v>
      </c>
      <c r="Q6" s="33">
        <f t="shared" si="3"/>
        <v>100</v>
      </c>
      <c r="R6" s="33">
        <f t="shared" si="3"/>
        <v>4322</v>
      </c>
      <c r="S6" s="33">
        <f t="shared" si="3"/>
        <v>9700</v>
      </c>
      <c r="T6" s="33">
        <f t="shared" si="3"/>
        <v>337.58</v>
      </c>
      <c r="U6" s="33">
        <f t="shared" si="3"/>
        <v>28.73</v>
      </c>
      <c r="V6" s="33">
        <f t="shared" si="3"/>
        <v>174</v>
      </c>
      <c r="W6" s="33">
        <f t="shared" si="3"/>
        <v>0.05</v>
      </c>
      <c r="X6" s="33">
        <f t="shared" si="3"/>
        <v>3480</v>
      </c>
      <c r="Y6" s="34">
        <f>IF(Y7="",NA(),Y7)</f>
        <v>74.599999999999994</v>
      </c>
      <c r="Z6" s="34">
        <f t="shared" ref="Z6:AH6" si="4">IF(Z7="",NA(),Z7)</f>
        <v>91.23</v>
      </c>
      <c r="AA6" s="34">
        <f t="shared" si="4"/>
        <v>91.02</v>
      </c>
      <c r="AB6" s="34">
        <f t="shared" si="4"/>
        <v>91.77</v>
      </c>
      <c r="AC6" s="34">
        <f t="shared" si="4"/>
        <v>88.63</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607.99</v>
      </c>
      <c r="BG6" s="34">
        <f t="shared" ref="BG6:BO6" si="7">IF(BG7="",NA(),BG7)</f>
        <v>214.6</v>
      </c>
      <c r="BH6" s="34">
        <f t="shared" si="7"/>
        <v>201.63</v>
      </c>
      <c r="BI6" s="34">
        <f t="shared" si="7"/>
        <v>28.63</v>
      </c>
      <c r="BJ6" s="34">
        <f t="shared" si="7"/>
        <v>545.20000000000005</v>
      </c>
      <c r="BK6" s="34">
        <f t="shared" si="7"/>
        <v>803.29</v>
      </c>
      <c r="BL6" s="34">
        <f t="shared" si="7"/>
        <v>701.33</v>
      </c>
      <c r="BM6" s="34">
        <f t="shared" si="7"/>
        <v>663.76</v>
      </c>
      <c r="BN6" s="34">
        <f t="shared" si="7"/>
        <v>566.35</v>
      </c>
      <c r="BO6" s="34">
        <f t="shared" si="7"/>
        <v>888.8</v>
      </c>
      <c r="BP6" s="33" t="str">
        <f>IF(BP7="","",IF(BP7="-","【-】","【"&amp;SUBSTITUTE(TEXT(BP7,"#,##0.00"),"-","△")&amp;"】"))</f>
        <v>【878.58】</v>
      </c>
      <c r="BQ6" s="34">
        <f>IF(BQ7="",NA(),BQ7)</f>
        <v>69.97</v>
      </c>
      <c r="BR6" s="34">
        <f t="shared" ref="BR6:BZ6" si="8">IF(BR7="",NA(),BR7)</f>
        <v>76.14</v>
      </c>
      <c r="BS6" s="34">
        <f t="shared" si="8"/>
        <v>78.25</v>
      </c>
      <c r="BT6" s="34">
        <f t="shared" si="8"/>
        <v>70.069999999999993</v>
      </c>
      <c r="BU6" s="34">
        <f t="shared" si="8"/>
        <v>99.5</v>
      </c>
      <c r="BV6" s="34">
        <f t="shared" si="8"/>
        <v>56.63</v>
      </c>
      <c r="BW6" s="34">
        <f t="shared" si="8"/>
        <v>53.48</v>
      </c>
      <c r="BX6" s="34">
        <f t="shared" si="8"/>
        <v>53.76</v>
      </c>
      <c r="BY6" s="34">
        <f t="shared" si="8"/>
        <v>52.27</v>
      </c>
      <c r="BZ6" s="34">
        <f t="shared" si="8"/>
        <v>52.55</v>
      </c>
      <c r="CA6" s="33" t="str">
        <f>IF(CA7="","",IF(CA7="-","【-】","【"&amp;SUBSTITUTE(TEXT(CA7,"#,##0.00"),"-","△")&amp;"】"))</f>
        <v>【52.62】</v>
      </c>
      <c r="CB6" s="34">
        <f>IF(CB7="",NA(),CB7)</f>
        <v>250.03</v>
      </c>
      <c r="CC6" s="34">
        <f t="shared" ref="CC6:CK6" si="9">IF(CC7="",NA(),CC7)</f>
        <v>221.99</v>
      </c>
      <c r="CD6" s="34">
        <f t="shared" si="9"/>
        <v>212.18</v>
      </c>
      <c r="CE6" s="34">
        <f t="shared" si="9"/>
        <v>242.28</v>
      </c>
      <c r="CF6" s="34">
        <f t="shared" si="9"/>
        <v>179.42</v>
      </c>
      <c r="CG6" s="34">
        <f t="shared" si="9"/>
        <v>272.66000000000003</v>
      </c>
      <c r="CH6" s="34">
        <f t="shared" si="9"/>
        <v>277.29000000000002</v>
      </c>
      <c r="CI6" s="34">
        <f t="shared" si="9"/>
        <v>275.25</v>
      </c>
      <c r="CJ6" s="34">
        <f t="shared" si="9"/>
        <v>291.01</v>
      </c>
      <c r="CK6" s="34">
        <f t="shared" si="9"/>
        <v>292.45</v>
      </c>
      <c r="CL6" s="33" t="str">
        <f>IF(CL7="","",IF(CL7="-","【-】","【"&amp;SUBSTITUTE(TEXT(CL7,"#,##0.00"),"-","△")&amp;"】"))</f>
        <v>【296.38】</v>
      </c>
      <c r="CM6" s="34">
        <f>IF(CM7="",NA(),CM7)</f>
        <v>57.78</v>
      </c>
      <c r="CN6" s="34">
        <f t="shared" ref="CN6:CV6" si="10">IF(CN7="",NA(),CN7)</f>
        <v>55.56</v>
      </c>
      <c r="CO6" s="34">
        <f t="shared" si="10"/>
        <v>56.67</v>
      </c>
      <c r="CP6" s="34">
        <f t="shared" si="10"/>
        <v>56.67</v>
      </c>
      <c r="CQ6" s="34">
        <f t="shared" si="10"/>
        <v>54.44</v>
      </c>
      <c r="CR6" s="34">
        <f t="shared" si="10"/>
        <v>58.82</v>
      </c>
      <c r="CS6" s="34">
        <f t="shared" si="10"/>
        <v>52.52</v>
      </c>
      <c r="CT6" s="34">
        <f t="shared" si="10"/>
        <v>54.14</v>
      </c>
      <c r="CU6" s="34">
        <f t="shared" si="10"/>
        <v>132.99</v>
      </c>
      <c r="CV6" s="34">
        <f t="shared" si="10"/>
        <v>51.71</v>
      </c>
      <c r="CW6" s="33" t="str">
        <f>IF(CW7="","",IF(CW7="-","【-】","【"&amp;SUBSTITUTE(TEXT(CW7,"#,##0.00"),"-","△")&amp;"】"))</f>
        <v>【51.55】</v>
      </c>
      <c r="CX6" s="34">
        <f>IF(CX7="",NA(),CX7)</f>
        <v>100</v>
      </c>
      <c r="CY6" s="34">
        <f t="shared" ref="CY6:DG6" si="11">IF(CY7="",NA(),CY7)</f>
        <v>100</v>
      </c>
      <c r="CZ6" s="34">
        <f t="shared" si="11"/>
        <v>100</v>
      </c>
      <c r="DA6" s="34">
        <f t="shared" si="11"/>
        <v>100</v>
      </c>
      <c r="DB6" s="34">
        <f t="shared" si="11"/>
        <v>100</v>
      </c>
      <c r="DC6" s="34">
        <f t="shared" si="11"/>
        <v>71.760000000000005</v>
      </c>
      <c r="DD6" s="34">
        <f t="shared" si="11"/>
        <v>84.94</v>
      </c>
      <c r="DE6" s="34">
        <f t="shared" si="11"/>
        <v>84.69</v>
      </c>
      <c r="DF6" s="34">
        <f t="shared" si="11"/>
        <v>82.94</v>
      </c>
      <c r="DG6" s="34">
        <f t="shared" si="11"/>
        <v>82.91</v>
      </c>
      <c r="DH6" s="33" t="str">
        <f>IF(DH7="","",IF(DH7="-","【-】","【"&amp;SUBSTITUTE(TEXT(DH7,"#,##0.00"),"-","△")&amp;"】"))</f>
        <v>【80.14】</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4" t="str">
        <f>IF(EE7="",NA(),EE7)</f>
        <v>-</v>
      </c>
      <c r="EF6" s="34" t="str">
        <f t="shared" ref="EF6:EN6" si="14">IF(EF7="",NA(),EF7)</f>
        <v>-</v>
      </c>
      <c r="EG6" s="34" t="str">
        <f t="shared" si="14"/>
        <v>-</v>
      </c>
      <c r="EH6" s="34" t="str">
        <f t="shared" si="14"/>
        <v>-</v>
      </c>
      <c r="EI6" s="34" t="str">
        <f t="shared" si="14"/>
        <v>-</v>
      </c>
      <c r="EJ6" s="34" t="str">
        <f t="shared" si="14"/>
        <v>-</v>
      </c>
      <c r="EK6" s="34" t="str">
        <f t="shared" si="14"/>
        <v>-</v>
      </c>
      <c r="EL6" s="34" t="str">
        <f t="shared" si="14"/>
        <v>-</v>
      </c>
      <c r="EM6" s="34" t="str">
        <f t="shared" si="14"/>
        <v>-</v>
      </c>
      <c r="EN6" s="34" t="str">
        <f t="shared" si="14"/>
        <v>-</v>
      </c>
      <c r="EO6" s="33" t="str">
        <f>IF(EO7="","",IF(EO7="-","【-】","【"&amp;SUBSTITUTE(TEXT(EO7,"#,##0.00"),"-","△")&amp;"】"))</f>
        <v>【-】</v>
      </c>
    </row>
    <row r="7" spans="1:145" s="35" customFormat="1" x14ac:dyDescent="0.15">
      <c r="A7" s="27"/>
      <c r="B7" s="36">
        <v>2017</v>
      </c>
      <c r="C7" s="36">
        <v>104256</v>
      </c>
      <c r="D7" s="36">
        <v>47</v>
      </c>
      <c r="E7" s="36">
        <v>18</v>
      </c>
      <c r="F7" s="36">
        <v>1</v>
      </c>
      <c r="G7" s="36">
        <v>0</v>
      </c>
      <c r="H7" s="36" t="s">
        <v>110</v>
      </c>
      <c r="I7" s="36" t="s">
        <v>111</v>
      </c>
      <c r="J7" s="36" t="s">
        <v>112</v>
      </c>
      <c r="K7" s="36" t="s">
        <v>113</v>
      </c>
      <c r="L7" s="36" t="s">
        <v>114</v>
      </c>
      <c r="M7" s="36" t="s">
        <v>115</v>
      </c>
      <c r="N7" s="37" t="s">
        <v>116</v>
      </c>
      <c r="O7" s="37" t="s">
        <v>117</v>
      </c>
      <c r="P7" s="37">
        <v>1.81</v>
      </c>
      <c r="Q7" s="37">
        <v>100</v>
      </c>
      <c r="R7" s="37">
        <v>4322</v>
      </c>
      <c r="S7" s="37">
        <v>9700</v>
      </c>
      <c r="T7" s="37">
        <v>337.58</v>
      </c>
      <c r="U7" s="37">
        <v>28.73</v>
      </c>
      <c r="V7" s="37">
        <v>174</v>
      </c>
      <c r="W7" s="37">
        <v>0.05</v>
      </c>
      <c r="X7" s="37">
        <v>3480</v>
      </c>
      <c r="Y7" s="37">
        <v>74.599999999999994</v>
      </c>
      <c r="Z7" s="37">
        <v>91.23</v>
      </c>
      <c r="AA7" s="37">
        <v>91.02</v>
      </c>
      <c r="AB7" s="37">
        <v>91.77</v>
      </c>
      <c r="AC7" s="37">
        <v>88.63</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607.99</v>
      </c>
      <c r="BG7" s="37">
        <v>214.6</v>
      </c>
      <c r="BH7" s="37">
        <v>201.63</v>
      </c>
      <c r="BI7" s="37">
        <v>28.63</v>
      </c>
      <c r="BJ7" s="37">
        <v>545.20000000000005</v>
      </c>
      <c r="BK7" s="37">
        <v>803.29</v>
      </c>
      <c r="BL7" s="37">
        <v>701.33</v>
      </c>
      <c r="BM7" s="37">
        <v>663.76</v>
      </c>
      <c r="BN7" s="37">
        <v>566.35</v>
      </c>
      <c r="BO7" s="37">
        <v>888.8</v>
      </c>
      <c r="BP7" s="37">
        <v>878.58</v>
      </c>
      <c r="BQ7" s="37">
        <v>69.97</v>
      </c>
      <c r="BR7" s="37">
        <v>76.14</v>
      </c>
      <c r="BS7" s="37">
        <v>78.25</v>
      </c>
      <c r="BT7" s="37">
        <v>70.069999999999993</v>
      </c>
      <c r="BU7" s="37">
        <v>99.5</v>
      </c>
      <c r="BV7" s="37">
        <v>56.63</v>
      </c>
      <c r="BW7" s="37">
        <v>53.48</v>
      </c>
      <c r="BX7" s="37">
        <v>53.76</v>
      </c>
      <c r="BY7" s="37">
        <v>52.27</v>
      </c>
      <c r="BZ7" s="37">
        <v>52.55</v>
      </c>
      <c r="CA7" s="37">
        <v>52.62</v>
      </c>
      <c r="CB7" s="37">
        <v>250.03</v>
      </c>
      <c r="CC7" s="37">
        <v>221.99</v>
      </c>
      <c r="CD7" s="37">
        <v>212.18</v>
      </c>
      <c r="CE7" s="37">
        <v>242.28</v>
      </c>
      <c r="CF7" s="37">
        <v>179.42</v>
      </c>
      <c r="CG7" s="37">
        <v>272.66000000000003</v>
      </c>
      <c r="CH7" s="37">
        <v>277.29000000000002</v>
      </c>
      <c r="CI7" s="37">
        <v>275.25</v>
      </c>
      <c r="CJ7" s="37">
        <v>291.01</v>
      </c>
      <c r="CK7" s="37">
        <v>292.45</v>
      </c>
      <c r="CL7" s="37">
        <v>296.38</v>
      </c>
      <c r="CM7" s="37">
        <v>57.78</v>
      </c>
      <c r="CN7" s="37">
        <v>55.56</v>
      </c>
      <c r="CO7" s="37">
        <v>56.67</v>
      </c>
      <c r="CP7" s="37">
        <v>56.67</v>
      </c>
      <c r="CQ7" s="37">
        <v>54.44</v>
      </c>
      <c r="CR7" s="37">
        <v>58.82</v>
      </c>
      <c r="CS7" s="37">
        <v>52.52</v>
      </c>
      <c r="CT7" s="37">
        <v>54.14</v>
      </c>
      <c r="CU7" s="37">
        <v>132.99</v>
      </c>
      <c r="CV7" s="37">
        <v>51.71</v>
      </c>
      <c r="CW7" s="37">
        <v>51.55</v>
      </c>
      <c r="CX7" s="37">
        <v>100</v>
      </c>
      <c r="CY7" s="37">
        <v>100</v>
      </c>
      <c r="CZ7" s="37">
        <v>100</v>
      </c>
      <c r="DA7" s="37">
        <v>100</v>
      </c>
      <c r="DB7" s="37">
        <v>100</v>
      </c>
      <c r="DC7" s="37">
        <v>71.760000000000005</v>
      </c>
      <c r="DD7" s="37">
        <v>84.94</v>
      </c>
      <c r="DE7" s="37">
        <v>84.69</v>
      </c>
      <c r="DF7" s="37">
        <v>82.94</v>
      </c>
      <c r="DG7" s="37">
        <v>82.91</v>
      </c>
      <c r="DH7" s="37">
        <v>80.14</v>
      </c>
      <c r="DI7" s="37"/>
      <c r="DJ7" s="37"/>
      <c r="DK7" s="37"/>
      <c r="DL7" s="37"/>
      <c r="DM7" s="37"/>
      <c r="DN7" s="37"/>
      <c r="DO7" s="37"/>
      <c r="DP7" s="37"/>
      <c r="DQ7" s="37"/>
      <c r="DR7" s="37"/>
      <c r="DS7" s="37"/>
      <c r="DT7" s="37"/>
      <c r="DU7" s="37"/>
      <c r="DV7" s="37"/>
      <c r="DW7" s="37"/>
      <c r="DX7" s="37"/>
      <c r="DY7" s="37"/>
      <c r="DZ7" s="37"/>
      <c r="EA7" s="37"/>
      <c r="EB7" s="37"/>
      <c r="EC7" s="37"/>
      <c r="ED7" s="37"/>
      <c r="EE7" s="37" t="s">
        <v>116</v>
      </c>
      <c r="EF7" s="37" t="s">
        <v>116</v>
      </c>
      <c r="EG7" s="37" t="s">
        <v>116</v>
      </c>
      <c r="EH7" s="37" t="s">
        <v>116</v>
      </c>
      <c r="EI7" s="37" t="s">
        <v>116</v>
      </c>
      <c r="EJ7" s="37" t="s">
        <v>116</v>
      </c>
      <c r="EK7" s="37" t="s">
        <v>116</v>
      </c>
      <c r="EL7" s="37" t="s">
        <v>116</v>
      </c>
      <c r="EM7" s="37" t="s">
        <v>116</v>
      </c>
      <c r="EN7" s="37" t="s">
        <v>116</v>
      </c>
      <c r="EO7" s="37" t="s">
        <v>116</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2019-02-05T00:50:07Z</cp:lastPrinted>
  <dcterms:created xsi:type="dcterms:W3CDTF">2018-12-03T09:43:19Z</dcterms:created>
  <dcterms:modified xsi:type="dcterms:W3CDTF">2019-02-05T01:27:01Z</dcterms:modified>
  <cp:category/>
</cp:coreProperties>
</file>