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5○太田市\"/>
    </mc:Choice>
  </mc:AlternateContent>
  <workbookProtection workbookAlgorithmName="SHA-512" workbookHashValue="B6BnrEI3ephhtvTPIB4IGCnbTbJ6IR+K6SIIJMWIANBg+csXf3N7/aKDdfUJldOZAzfr5x6uiuA1wRaMTBxX3w==" workbookSaltValue="iDcsPwTwp3+y8wTxHzLA/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MN10" i="5"/>
  <c r="KE10" i="5"/>
  <c r="IP10" i="5"/>
  <c r="HB10" i="5"/>
  <c r="FM10" i="5"/>
  <c r="DX10" i="5"/>
  <c r="CI10" i="5"/>
  <c r="LT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J11" i="4"/>
  <c r="KD10" i="5"/>
  <c r="IO10" i="5"/>
  <c r="HA10" i="5"/>
  <c r="FL10" i="5"/>
  <c r="DW10" i="5"/>
  <c r="CH10" i="5"/>
  <c r="LS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KL10" i="5"/>
  <c r="IX10" i="5"/>
  <c r="HI10" i="5"/>
  <c r="FT10" i="5"/>
  <c r="EE10" i="5"/>
  <c r="CP10" i="5"/>
  <c r="AY10" i="5"/>
  <c r="F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KX10" i="5"/>
  <c r="JI10" i="5"/>
  <c r="HT10" i="5"/>
  <c r="GE10" i="5"/>
  <c r="EP10" i="5"/>
  <c r="DB10" i="5"/>
  <c r="BK10" i="5"/>
  <c r="KM10" i="5"/>
  <c r="IY10" i="5"/>
  <c r="HJ10" i="5"/>
  <c r="FU10" i="5"/>
  <c r="EF10" i="5"/>
  <c r="CQ10" i="5"/>
  <c r="AZ10" i="5"/>
  <c r="H11" i="4"/>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<sst xmlns="http://schemas.openxmlformats.org/spreadsheetml/2006/main" count="989" uniqueCount="262">
  <si>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</si>
  <si>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</si>
  <si>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</si>
  <si>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</si>
  <si>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</si>
  <si>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</si>
  <si>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</si>
  <si>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</si>
  <si>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</si>
  <si>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</si>
  <si>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</si>
  <si>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</si>
  <si>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</si>
  <si>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</si>
  <si>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</si>
  <si>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</si>
  <si>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</si>
  <si>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</si>
  <si>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</si>
  <si>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</si>
  <si>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</si>
  <si>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</si>
  <si>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</si>
  <si>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</si>
  <si>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</si>
  <si>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</si>
  <si>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</si>
  <si>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</si>
  <si>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</si>
  <si>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</si>
  <si>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</si>
  <si>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</si>
  <si>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</si>
  <si>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</si>
  <si>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</si>
  <si>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</si>
  <si>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</si>
  <si>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</si>
  <si>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</si>
  <si>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</si>
  <si>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</si>
  <si>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</si>
  <si>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</si>
  <si>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</si>
  <si>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</si>
  <si>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</si>
  <si>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</si>
  <si>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</si>
  <si>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</si>
  <si>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</si>
  <si>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</si>
  <si>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</si>
  <si>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</si>
  <si>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</si>
  <si>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</si>
  <si>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</si>
  <si>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</si>
  <si>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</si>
  <si>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</si>
  <si>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</si>
  <si>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</si>
  <si>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</si>
  <si>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</si>
  <si>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</si>
  <si>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</si>
  <si>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</si>
  <si>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</si>
  <si>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</si>
  <si>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</si>
  <si>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</si>
  <si>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</si>
  <si>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</si>
  <si>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</si>
  <si>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</si>
  <si>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</si>
  <si>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</si>
  <si>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</si>
  <si>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</si>
  <si>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</si>
  <si>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</si>
  <si>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</si>
  <si>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</si>
  <si>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</si>
  <si>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</si>
  <si>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</si>
  <si>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</si>
  <si>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</si>
  <si>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</si>
  <si>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</si>
  <si>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</si>
  <si>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</si>
  <si>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</si>
  <si>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</si>
  <si>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</si>
  <si>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</si>
  <si>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</si>
  <si>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</si>
  <si>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</si>
  <si>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</si>
  <si>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</si>
  <si>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</si>
  <si>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</si>
  <si>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</si>
  <si>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</si>
  <si>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</si>
  <si>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</si>
  <si>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</si>
  <si>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</si>
  <si>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</si>
  <si>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</si>
  <si>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</si>
  <si>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</si>
  <si>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</si>
  <si>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</si>
  <si>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</si>
  <si>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</si>
  <si>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102059</t>
  </si>
  <si>
    <t>47</t>
  </si>
  <si>
    <t>04</t>
  </si>
  <si>
    <t>0</t>
  </si>
  <si>
    <t>000</t>
  </si>
  <si>
    <t>群馬県　太田市</t>
  </si>
  <si>
    <t>法非適用</t>
  </si>
  <si>
    <t>電気事業</t>
  </si>
  <si>
    <t>非設置</t>
  </si>
  <si>
    <t>該当数値なし</t>
  </si>
  <si>
    <t>-</t>
  </si>
  <si>
    <t>平成45年6月30日　おおた太陽光発電所</t>
  </si>
  <si>
    <t>無</t>
  </si>
  <si>
    <t>東京電力エナジーパートナー株式会社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</si>
  <si>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</si>
  <si>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</si>
  <si>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</si>
  <si>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</si>
  <si>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</si>
  <si>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</si>
  <si>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</si>
  <si>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</si>
  <si>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</si>
  <si>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</si>
  <si>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</si>
  <si>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</si>
  <si>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</si>
  <si>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</si>
  <si>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</si>
  <si>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</si>
  <si>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</si>
  <si>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</si>
  <si>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</si>
  <si>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</si>
  <si>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</si>
  <si>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</si>
  <si>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</si>
  <si>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</si>
  <si>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</si>
  <si>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</si>
  <si>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</si>
  <si>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</si>
  <si>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</si>
  <si>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</si>
  <si>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</si>
  <si>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</si>
  <si>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</si>
  <si>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</si>
  <si>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</si>
  <si>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</si>
  <si>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</si>
  <si>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</si>
  <si>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</si>
  <si>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</si>
  <si>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</si>
  <si>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</si>
  <si>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</si>
  <si>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</si>
  <si>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</si>
  <si>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</si>
  <si>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</si>
  <si>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</si>
  <si>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</si>
  <si>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</si>
  <si>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</si>
  <si>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</si>
  <si>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</si>
  <si>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</si>
  <si>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</si>
  <si>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</si>
  <si>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</si>
  <si>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</si>
  <si>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</si>
  <si>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</si>
  <si>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</si>
  <si>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</si>
  <si>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</si>
  <si>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</si>
  <si>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</si>
  <si>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</si>
  <si>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</si>
  <si>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</si>
  <si>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</si>
  <si>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</si>
  <si>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</si>
  <si>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</si>
  <si>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</si>
  <si>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</si>
  <si>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</si>
  <si>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</si>
  <si>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</si>
  <si>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</si>
  <si>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</si>
  <si>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</si>
  <si>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</si>
  <si>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</si>
  <si>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</si>
  <si>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</si>
  <si>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</si>
  <si>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</si>
  <si>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</si>
  <si>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</si>
  <si>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</si>
  <si>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</si>
  <si>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</si>
  <si>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</si>
  <si>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</si>
  <si>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</si>
  <si>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</si>
  <si>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</si>
  <si>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</si>
  <si>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</si>
  <si>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</si>
  <si>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</si>
  <si>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</si>
  <si>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</si>
  <si>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</si>
  <si>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</si>
  <si>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</si>
  <si>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</si>
  <si>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</si>
  <si>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</si>
  <si>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</si>
  <si>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</si>
  <si>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</si>
  <si>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</si>
  <si>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</si>
  <si>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</si>
  <si>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</si>
  <si>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</si>
  <si>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</si>
  <si>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</si>
  <si>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</si>
  <si>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</si>
  <si>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</si>
  <si>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</si>
  <si>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</si>
  <si>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</si>
  <si>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</si>
  <si>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</si>
  <si>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</si>
  <si>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</si>
  <si>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・太陽光発電設備利用率は天候に左右されるが、平均値を示している。
・メガソーラーの3施設は事業実施に伴う市の事業リスクを低減するとともに安定的な施設運営を図るため、メンテナンス、施設の維持管理等を含む包括リース契約としており、修繕費比率が0％と抑えられているが、学校設置の太陽光は単費で設置しているので今後修繕費の増加が見込まれる。
・初期投資に要する経費について企業債を活用せず、電力料収入で分割して支払う契約としているため、企業債残高対料金収入比率が算出されない。
・FIT収入割合が100％なので、今後の制度の動向に注意を払いたい。</t>
    <rPh sb="89" eb="91">
      <t>シセツ</t>
    </rPh>
    <rPh sb="92" eb="94">
      <t>イジ</t>
    </rPh>
    <rPh sb="94" eb="97">
      <t>カンリトウ</t>
    </rPh>
    <rPh sb="98" eb="99">
      <t>フク</t>
    </rPh>
    <rPh sb="100" eb="102">
      <t>ホウカツ</t>
    </rPh>
    <rPh sb="105" eb="107">
      <t>ケイヤク</t>
    </rPh>
    <rPh sb="113" eb="116">
      <t>シュウゼンヒ</t>
    </rPh>
    <rPh sb="116" eb="118">
      <t>ヒリツ</t>
    </rPh>
    <rPh sb="122" eb="123">
      <t>オサ</t>
    </rPh>
    <phoneticPr fontId="5"/>
  </si>
  <si>
    <t xml:space="preserve">今後も事業運営に必要な財源を確保しつつ、一般会計への繰り出しを通じて住民の生活環境の向上に努める方針としている。
一般会計への繰出し　85百万円
　　特別会計移行前に、一般会計より太陽光発電施設整備事業用地購入等のため604,959千円を支払っているため、その弁済。
翌年度繰越金　28,685千円
</t>
    <rPh sb="75" eb="77">
      <t>トクベツ</t>
    </rPh>
    <rPh sb="77" eb="79">
      <t>カイケイ</t>
    </rPh>
    <rPh sb="79" eb="81">
      <t>イコウ</t>
    </rPh>
    <rPh sb="81" eb="82">
      <t>マエ</t>
    </rPh>
    <rPh sb="84" eb="86">
      <t>イッパン</t>
    </rPh>
    <rPh sb="86" eb="88">
      <t>カイケイ</t>
    </rPh>
    <rPh sb="90" eb="93">
      <t>タイヨウコウ</t>
    </rPh>
    <rPh sb="93" eb="95">
      <t>ハツデン</t>
    </rPh>
    <rPh sb="95" eb="97">
      <t>シセツ</t>
    </rPh>
    <rPh sb="97" eb="99">
      <t>セイビ</t>
    </rPh>
    <rPh sb="99" eb="101">
      <t>ジギョウ</t>
    </rPh>
    <rPh sb="101" eb="103">
      <t>ヨウチ</t>
    </rPh>
    <rPh sb="103" eb="105">
      <t>コウニュウ</t>
    </rPh>
    <rPh sb="105" eb="106">
      <t>トウ</t>
    </rPh>
    <rPh sb="116" eb="118">
      <t>センエン</t>
    </rPh>
    <rPh sb="119" eb="121">
      <t>シハラ</t>
    </rPh>
    <rPh sb="130" eb="132">
      <t>ベンサイ</t>
    </rPh>
    <rPh sb="135" eb="138">
      <t>ヨクネンド</t>
    </rPh>
    <rPh sb="138" eb="140">
      <t>クリコシ</t>
    </rPh>
    <rPh sb="140" eb="141">
      <t>キン</t>
    </rPh>
    <rPh sb="148" eb="149">
      <t>セン</t>
    </rPh>
    <rPh sb="149" eb="150">
      <t>エン</t>
    </rPh>
    <phoneticPr fontId="5"/>
  </si>
  <si>
    <t>・FIT収入による安定的な収益比率が保たれている。現状の良好な経営状況を維持し、H32年度を目途に経営戦略を策定したうえでFIT適用終了（H44）後は、事業の廃止を含め検討している。</t>
    <rPh sb="43" eb="45">
      <t>ネンド</t>
    </rPh>
    <rPh sb="46" eb="48">
      <t>メド</t>
    </rPh>
    <rPh sb="82" eb="83">
      <t>フク</t>
    </rPh>
    <phoneticPr fontId="5"/>
  </si>
  <si>
    <t>・平成24年度に事業開始以来、機器の故障や自然災害などもなく、概ね日照も安定していることや、収入のすべてがFITからの収入であり、一定の電力収入が確保できており、営業収支比率は100％を上回って推移している。
・費用では、消費税の中間納付を開始したことから納付金費用が前年比減となった。また、費用の主なものは、太陽光発電施設借上料、土地賃借料で、包括リース契約となっているため負担リスクも少なく、例年営業収支比率は概ね一定している。供給原価については、天候不順による発電量に左右される部分がある。EBITDAについては前年より増加傾向で、収益性を経年比較すると年々上昇しており順調に安定した収益となっている。</t>
    <rPh sb="106" eb="108">
      <t>ヒヨウ</t>
    </rPh>
    <rPh sb="146" eb="148">
      <t>ヒヨウ</t>
    </rPh>
    <rPh sb="149" eb="150">
      <t>オモ</t>
    </rPh>
    <rPh sb="188" eb="190">
      <t>フタン</t>
    </rPh>
    <rPh sb="194" eb="195">
      <t>スク</t>
    </rPh>
    <rPh sb="198" eb="200">
      <t>レイネン</t>
    </rPh>
    <rPh sb="200" eb="202">
      <t>エイギョウ</t>
    </rPh>
    <rPh sb="202" eb="204">
      <t>シュウシ</t>
    </rPh>
    <rPh sb="204" eb="206">
      <t>ヒリツ</t>
    </rPh>
    <rPh sb="207" eb="208">
      <t>オオム</t>
    </rPh>
    <rPh sb="209" eb="211">
      <t>イッテイ</t>
    </rPh>
    <rPh sb="237" eb="239">
      <t>サユウ</t>
    </rPh>
    <rPh sb="242" eb="244">
      <t>ブブン</t>
    </rPh>
    <rPh sb="269" eb="272">
      <t>シュウエキセイ</t>
    </rPh>
    <rPh sb="273" eb="275">
      <t>ケイネン</t>
    </rPh>
    <rPh sb="275" eb="277">
      <t>ヒカク</t>
    </rPh>
    <rPh sb="280" eb="282">
      <t>ネンネン</t>
    </rPh>
    <rPh sb="282" eb="284">
      <t>ジョウショウ</t>
    </rPh>
    <rPh sb="288" eb="290">
      <t>ジュンチョウ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</si>
</sst>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107.4</c:v>
                </c:pt>
                <c:pt idx="1">
                  <c:v>101.5</c:v>
                </c:pt>
                <c:pt idx="2">
                  <c:v>101.5</c:v>
                </c:pt>
                <c:pt idx="3">
                  <c:v>100.2</c:v>
                </c:pt>
                <c:pt idx="4">
                  <c:v>102.5</c:v>
                </c:pt>
              </c:numCache>
            </c:numRef>
          </c:val>
          <c:extLst xmlns:c16r2="http://schemas.microsoft.com/office/drawing/2015/06/chart">
            <c:ext xmlns:c16="http://schemas.microsoft.com/office/drawing/2014/chart" uri="{C3380CC4-5D6E-409C-BE32-E72D297353CC}">
              <c16:uniqueId val="{00000000-CDE5-4E6B-9489-5E9B8F83BD8F}"/>
            </c:ext>
          </c:extLst>
        </c:ser>
        <c:dLbls>
          <c:showLegendKey val="0"/>
          <c:showVal val="0"/>
          <c:showCatName val="0"/>
          <c:showSerName val="0"/>
          <c:showPercent val="0"/>
          <c:showBubbleSize val="0"/>
        </c:dLbls>
        <c:gapWidth val="180"/>
        <c:overlap val="-90"/>
        <c:axId val="188819288"/>
        <c:axId val="1888196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CDE5-4E6B-9489-5E9B8F83BD8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DE5-4E6B-9489-5E9B8F83BD8F}"/>
            </c:ext>
          </c:extLst>
        </c:ser>
        <c:dLbls>
          <c:showLegendKey val="0"/>
          <c:showVal val="0"/>
          <c:showCatName val="0"/>
          <c:showSerName val="0"/>
          <c:showPercent val="0"/>
          <c:showBubbleSize val="0"/>
        </c:dLbls>
        <c:marker val="1"/>
        <c:smooth val="0"/>
        <c:axId val="188819288"/>
        <c:axId val="188819680"/>
      </c:lineChart>
      <c:catAx>
        <c:axId val="188819288"/>
        <c:scaling>
          <c:orientation val="minMax"/>
        </c:scaling>
        <c:delete val="0"/>
        <c:axPos val="b"/>
        <c:numFmt formatCode="ge" sourceLinked="1"/>
        <c:majorTickMark val="none"/>
        <c:minorTickMark val="none"/>
        <c:tickLblPos val="none"/>
        <c:crossAx val="188819680"/>
        <c:crosses val="autoZero"/>
        <c:auto val="0"/>
        <c:lblAlgn val="ctr"/>
        <c:lblOffset val="100"/>
        <c:noMultiLvlLbl val="1"/>
      </c:catAx>
      <c:valAx>
        <c:axId val="1888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819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4AD-4CFA-891D-EC7C4F93DBCC}"/>
            </c:ext>
          </c:extLst>
        </c:ser>
        <c:dLbls>
          <c:showLegendKey val="0"/>
          <c:showVal val="0"/>
          <c:showCatName val="0"/>
          <c:showSerName val="0"/>
          <c:showPercent val="0"/>
          <c:showBubbleSize val="0"/>
        </c:dLbls>
        <c:gapWidth val="180"/>
        <c:overlap val="-90"/>
        <c:axId val="248213024"/>
        <c:axId val="24821341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54AD-4CFA-891D-EC7C4F93DBCC}"/>
            </c:ext>
          </c:extLst>
        </c:ser>
        <c:dLbls>
          <c:showLegendKey val="0"/>
          <c:showVal val="0"/>
          <c:showCatName val="0"/>
          <c:showSerName val="0"/>
          <c:showPercent val="0"/>
          <c:showBubbleSize val="0"/>
        </c:dLbls>
        <c:marker val="1"/>
        <c:smooth val="0"/>
        <c:axId val="248213024"/>
        <c:axId val="248213416"/>
      </c:lineChart>
      <c:catAx>
        <c:axId val="248213024"/>
        <c:scaling>
          <c:orientation val="minMax"/>
        </c:scaling>
        <c:delete val="0"/>
        <c:axPos val="b"/>
        <c:numFmt formatCode="ge" sourceLinked="1"/>
        <c:majorTickMark val="none"/>
        <c:minorTickMark val="none"/>
        <c:tickLblPos val="none"/>
        <c:crossAx val="248213416"/>
        <c:crosses val="autoZero"/>
        <c:auto val="0"/>
        <c:lblAlgn val="ctr"/>
        <c:lblOffset val="100"/>
        <c:noMultiLvlLbl val="1"/>
      </c:catAx>
      <c:valAx>
        <c:axId val="248213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213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FA-41EF-A85C-D2C21CED74A6}"/>
            </c:ext>
          </c:extLst>
        </c:ser>
        <c:dLbls>
          <c:showLegendKey val="0"/>
          <c:showVal val="0"/>
          <c:showCatName val="0"/>
          <c:showSerName val="0"/>
          <c:showPercent val="0"/>
          <c:showBubbleSize val="0"/>
        </c:dLbls>
        <c:gapWidth val="180"/>
        <c:overlap val="-90"/>
        <c:axId val="248214200"/>
        <c:axId val="2482145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FA-41EF-A85C-D2C21CED74A6}"/>
            </c:ext>
          </c:extLst>
        </c:ser>
        <c:dLbls>
          <c:showLegendKey val="0"/>
          <c:showVal val="0"/>
          <c:showCatName val="0"/>
          <c:showSerName val="0"/>
          <c:showPercent val="0"/>
          <c:showBubbleSize val="0"/>
        </c:dLbls>
        <c:marker val="1"/>
        <c:smooth val="0"/>
        <c:axId val="248214200"/>
        <c:axId val="248214592"/>
      </c:lineChart>
      <c:catAx>
        <c:axId val="248214200"/>
        <c:scaling>
          <c:orientation val="minMax"/>
        </c:scaling>
        <c:delete val="0"/>
        <c:axPos val="b"/>
        <c:numFmt formatCode="ge" sourceLinked="1"/>
        <c:majorTickMark val="none"/>
        <c:minorTickMark val="none"/>
        <c:tickLblPos val="none"/>
        <c:crossAx val="248214592"/>
        <c:crosses val="autoZero"/>
        <c:auto val="0"/>
        <c:lblAlgn val="ctr"/>
        <c:lblOffset val="100"/>
        <c:noMultiLvlLbl val="1"/>
      </c:catAx>
      <c:valAx>
        <c:axId val="24821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214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8-4458-B99E-CFC73E16FA55}"/>
            </c:ext>
          </c:extLst>
        </c:ser>
        <c:dLbls>
          <c:showLegendKey val="0"/>
          <c:showVal val="0"/>
          <c:showCatName val="0"/>
          <c:showSerName val="0"/>
          <c:showPercent val="0"/>
          <c:showBubbleSize val="0"/>
        </c:dLbls>
        <c:gapWidth val="180"/>
        <c:overlap val="-90"/>
        <c:axId val="248215376"/>
        <c:axId val="24821576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8-4458-B99E-CFC73E16FA55}"/>
            </c:ext>
          </c:extLst>
        </c:ser>
        <c:dLbls>
          <c:showLegendKey val="0"/>
          <c:showVal val="0"/>
          <c:showCatName val="0"/>
          <c:showSerName val="0"/>
          <c:showPercent val="0"/>
          <c:showBubbleSize val="0"/>
        </c:dLbls>
        <c:marker val="1"/>
        <c:smooth val="0"/>
        <c:axId val="248215376"/>
        <c:axId val="248215768"/>
      </c:lineChart>
      <c:catAx>
        <c:axId val="248215376"/>
        <c:scaling>
          <c:orientation val="minMax"/>
        </c:scaling>
        <c:delete val="0"/>
        <c:axPos val="b"/>
        <c:numFmt formatCode="ge" sourceLinked="1"/>
        <c:majorTickMark val="none"/>
        <c:minorTickMark val="none"/>
        <c:tickLblPos val="none"/>
        <c:crossAx val="248215768"/>
        <c:crosses val="autoZero"/>
        <c:auto val="0"/>
        <c:lblAlgn val="ctr"/>
        <c:lblOffset val="100"/>
        <c:noMultiLvlLbl val="1"/>
      </c:catAx>
      <c:valAx>
        <c:axId val="24821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21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F-4CE8-AE63-D661A7CC9501}"/>
            </c:ext>
          </c:extLst>
        </c:ser>
        <c:dLbls>
          <c:showLegendKey val="0"/>
          <c:showVal val="0"/>
          <c:showCatName val="0"/>
          <c:showSerName val="0"/>
          <c:showPercent val="0"/>
          <c:showBubbleSize val="0"/>
        </c:dLbls>
        <c:gapWidth val="180"/>
        <c:overlap val="-90"/>
        <c:axId val="248719336"/>
        <c:axId val="2487197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F-4CE8-AE63-D661A7CC9501}"/>
            </c:ext>
          </c:extLst>
        </c:ser>
        <c:dLbls>
          <c:showLegendKey val="0"/>
          <c:showVal val="0"/>
          <c:showCatName val="0"/>
          <c:showSerName val="0"/>
          <c:showPercent val="0"/>
          <c:showBubbleSize val="0"/>
        </c:dLbls>
        <c:marker val="1"/>
        <c:smooth val="0"/>
        <c:axId val="248719336"/>
        <c:axId val="248719728"/>
      </c:lineChart>
      <c:catAx>
        <c:axId val="248719336"/>
        <c:scaling>
          <c:orientation val="minMax"/>
        </c:scaling>
        <c:delete val="0"/>
        <c:axPos val="b"/>
        <c:numFmt formatCode="ge" sourceLinked="1"/>
        <c:majorTickMark val="none"/>
        <c:minorTickMark val="none"/>
        <c:tickLblPos val="none"/>
        <c:crossAx val="248719728"/>
        <c:crosses val="autoZero"/>
        <c:auto val="0"/>
        <c:lblAlgn val="ctr"/>
        <c:lblOffset val="100"/>
        <c:noMultiLvlLbl val="1"/>
      </c:catAx>
      <c:valAx>
        <c:axId val="24871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87193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1B-4B11-A3FD-9CD5D5281509}"/>
            </c:ext>
          </c:extLst>
        </c:ser>
        <c:dLbls>
          <c:showLegendKey val="0"/>
          <c:showVal val="0"/>
          <c:showCatName val="0"/>
          <c:showSerName val="0"/>
          <c:showPercent val="0"/>
          <c:showBubbleSize val="0"/>
        </c:dLbls>
        <c:gapWidth val="180"/>
        <c:overlap val="-90"/>
        <c:axId val="248720512"/>
        <c:axId val="24872090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1B-4B11-A3FD-9CD5D5281509}"/>
            </c:ext>
          </c:extLst>
        </c:ser>
        <c:dLbls>
          <c:showLegendKey val="0"/>
          <c:showVal val="0"/>
          <c:showCatName val="0"/>
          <c:showSerName val="0"/>
          <c:showPercent val="0"/>
          <c:showBubbleSize val="0"/>
        </c:dLbls>
        <c:marker val="1"/>
        <c:smooth val="0"/>
        <c:axId val="248720512"/>
        <c:axId val="248720904"/>
      </c:lineChart>
      <c:catAx>
        <c:axId val="248720512"/>
        <c:scaling>
          <c:orientation val="minMax"/>
        </c:scaling>
        <c:delete val="0"/>
        <c:axPos val="b"/>
        <c:numFmt formatCode="ge" sourceLinked="1"/>
        <c:majorTickMark val="none"/>
        <c:minorTickMark val="none"/>
        <c:tickLblPos val="none"/>
        <c:crossAx val="248720904"/>
        <c:crosses val="autoZero"/>
        <c:auto val="0"/>
        <c:lblAlgn val="ctr"/>
        <c:lblOffset val="100"/>
        <c:noMultiLvlLbl val="1"/>
      </c:catAx>
      <c:valAx>
        <c:axId val="24872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72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FD-4620-8B3B-4E35D82A3F8B}"/>
            </c:ext>
          </c:extLst>
        </c:ser>
        <c:dLbls>
          <c:showLegendKey val="0"/>
          <c:showVal val="0"/>
          <c:showCatName val="0"/>
          <c:showSerName val="0"/>
          <c:showPercent val="0"/>
          <c:showBubbleSize val="0"/>
        </c:dLbls>
        <c:gapWidth val="180"/>
        <c:overlap val="-90"/>
        <c:axId val="248721688"/>
        <c:axId val="24872208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FD-4620-8B3B-4E35D82A3F8B}"/>
            </c:ext>
          </c:extLst>
        </c:ser>
        <c:dLbls>
          <c:showLegendKey val="0"/>
          <c:showVal val="0"/>
          <c:showCatName val="0"/>
          <c:showSerName val="0"/>
          <c:showPercent val="0"/>
          <c:showBubbleSize val="0"/>
        </c:dLbls>
        <c:marker val="1"/>
        <c:smooth val="0"/>
        <c:axId val="248721688"/>
        <c:axId val="248722080"/>
      </c:lineChart>
      <c:catAx>
        <c:axId val="248721688"/>
        <c:scaling>
          <c:orientation val="minMax"/>
        </c:scaling>
        <c:delete val="0"/>
        <c:axPos val="b"/>
        <c:numFmt formatCode="ge" sourceLinked="1"/>
        <c:majorTickMark val="none"/>
        <c:minorTickMark val="none"/>
        <c:tickLblPos val="none"/>
        <c:crossAx val="248722080"/>
        <c:crosses val="autoZero"/>
        <c:auto val="0"/>
        <c:lblAlgn val="ctr"/>
        <c:lblOffset val="100"/>
        <c:noMultiLvlLbl val="1"/>
      </c:catAx>
      <c:valAx>
        <c:axId val="24872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721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CF-45DF-B1AF-61ABA0F2F7DA}"/>
            </c:ext>
          </c:extLst>
        </c:ser>
        <c:dLbls>
          <c:showLegendKey val="0"/>
          <c:showVal val="0"/>
          <c:showCatName val="0"/>
          <c:showSerName val="0"/>
          <c:showPercent val="0"/>
          <c:showBubbleSize val="0"/>
        </c:dLbls>
        <c:gapWidth val="180"/>
        <c:overlap val="-90"/>
        <c:axId val="248722864"/>
        <c:axId val="2489019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CF-45DF-B1AF-61ABA0F2F7DA}"/>
            </c:ext>
          </c:extLst>
        </c:ser>
        <c:dLbls>
          <c:showLegendKey val="0"/>
          <c:showVal val="0"/>
          <c:showCatName val="0"/>
          <c:showSerName val="0"/>
          <c:showPercent val="0"/>
          <c:showBubbleSize val="0"/>
        </c:dLbls>
        <c:marker val="1"/>
        <c:smooth val="0"/>
        <c:axId val="248722864"/>
        <c:axId val="248901960"/>
      </c:lineChart>
      <c:catAx>
        <c:axId val="248722864"/>
        <c:scaling>
          <c:orientation val="minMax"/>
        </c:scaling>
        <c:delete val="0"/>
        <c:axPos val="b"/>
        <c:numFmt formatCode="ge" sourceLinked="1"/>
        <c:majorTickMark val="none"/>
        <c:minorTickMark val="none"/>
        <c:tickLblPos val="none"/>
        <c:crossAx val="248901960"/>
        <c:crosses val="autoZero"/>
        <c:auto val="0"/>
        <c:lblAlgn val="ctr"/>
        <c:lblOffset val="100"/>
        <c:noMultiLvlLbl val="1"/>
      </c:catAx>
      <c:valAx>
        <c:axId val="248901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72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AB-46E4-B27C-A16D7381EC16}"/>
            </c:ext>
          </c:extLst>
        </c:ser>
        <c:dLbls>
          <c:showLegendKey val="0"/>
          <c:showVal val="0"/>
          <c:showCatName val="0"/>
          <c:showSerName val="0"/>
          <c:showPercent val="0"/>
          <c:showBubbleSize val="0"/>
        </c:dLbls>
        <c:gapWidth val="180"/>
        <c:overlap val="-90"/>
        <c:axId val="248902744"/>
        <c:axId val="24890313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AB-46E4-B27C-A16D7381EC16}"/>
            </c:ext>
          </c:extLst>
        </c:ser>
        <c:dLbls>
          <c:showLegendKey val="0"/>
          <c:showVal val="0"/>
          <c:showCatName val="0"/>
          <c:showSerName val="0"/>
          <c:showPercent val="0"/>
          <c:showBubbleSize val="0"/>
        </c:dLbls>
        <c:marker val="1"/>
        <c:smooth val="0"/>
        <c:axId val="248902744"/>
        <c:axId val="248903136"/>
      </c:lineChart>
      <c:catAx>
        <c:axId val="248902744"/>
        <c:scaling>
          <c:orientation val="minMax"/>
        </c:scaling>
        <c:delete val="0"/>
        <c:axPos val="b"/>
        <c:numFmt formatCode="ge" sourceLinked="1"/>
        <c:majorTickMark val="none"/>
        <c:minorTickMark val="none"/>
        <c:tickLblPos val="none"/>
        <c:crossAx val="248903136"/>
        <c:crosses val="autoZero"/>
        <c:auto val="0"/>
        <c:lblAlgn val="ctr"/>
        <c:lblOffset val="100"/>
        <c:noMultiLvlLbl val="1"/>
      </c:catAx>
      <c:valAx>
        <c:axId val="248903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902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3-477E-92F9-61163174D341}"/>
            </c:ext>
          </c:extLst>
        </c:ser>
        <c:dLbls>
          <c:showLegendKey val="0"/>
          <c:showVal val="0"/>
          <c:showCatName val="0"/>
          <c:showSerName val="0"/>
          <c:showPercent val="0"/>
          <c:showBubbleSize val="0"/>
        </c:dLbls>
        <c:gapWidth val="180"/>
        <c:overlap val="-90"/>
        <c:axId val="248904312"/>
        <c:axId val="24890470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3-477E-92F9-61163174D341}"/>
            </c:ext>
          </c:extLst>
        </c:ser>
        <c:dLbls>
          <c:showLegendKey val="0"/>
          <c:showVal val="0"/>
          <c:showCatName val="0"/>
          <c:showSerName val="0"/>
          <c:showPercent val="0"/>
          <c:showBubbleSize val="0"/>
        </c:dLbls>
        <c:marker val="1"/>
        <c:smooth val="0"/>
        <c:axId val="248904312"/>
        <c:axId val="248904704"/>
      </c:lineChart>
      <c:catAx>
        <c:axId val="248904312"/>
        <c:scaling>
          <c:orientation val="minMax"/>
        </c:scaling>
        <c:delete val="0"/>
        <c:axPos val="b"/>
        <c:numFmt formatCode="ge" sourceLinked="1"/>
        <c:majorTickMark val="none"/>
        <c:minorTickMark val="none"/>
        <c:tickLblPos val="none"/>
        <c:crossAx val="248904704"/>
        <c:crosses val="autoZero"/>
        <c:auto val="0"/>
        <c:lblAlgn val="ctr"/>
        <c:lblOffset val="100"/>
        <c:noMultiLvlLbl val="1"/>
      </c:catAx>
      <c:valAx>
        <c:axId val="24890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904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9A-4D08-8F8A-B550EEA4C442}"/>
            </c:ext>
          </c:extLst>
        </c:ser>
        <c:dLbls>
          <c:showLegendKey val="0"/>
          <c:showVal val="0"/>
          <c:showCatName val="0"/>
          <c:showSerName val="0"/>
          <c:showPercent val="0"/>
          <c:showBubbleSize val="0"/>
        </c:dLbls>
        <c:gapWidth val="180"/>
        <c:overlap val="-90"/>
        <c:axId val="248905096"/>
        <c:axId val="24890548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9A-4D08-8F8A-B550EEA4C442}"/>
            </c:ext>
          </c:extLst>
        </c:ser>
        <c:dLbls>
          <c:showLegendKey val="0"/>
          <c:showVal val="0"/>
          <c:showCatName val="0"/>
          <c:showSerName val="0"/>
          <c:showPercent val="0"/>
          <c:showBubbleSize val="0"/>
        </c:dLbls>
        <c:marker val="1"/>
        <c:smooth val="0"/>
        <c:axId val="248905096"/>
        <c:axId val="248905488"/>
      </c:lineChart>
      <c:catAx>
        <c:axId val="248905096"/>
        <c:scaling>
          <c:orientation val="minMax"/>
        </c:scaling>
        <c:delete val="0"/>
        <c:axPos val="b"/>
        <c:numFmt formatCode="ge" sourceLinked="1"/>
        <c:majorTickMark val="none"/>
        <c:minorTickMark val="none"/>
        <c:tickLblPos val="none"/>
        <c:crossAx val="248905488"/>
        <c:crosses val="autoZero"/>
        <c:auto val="0"/>
        <c:lblAlgn val="ctr"/>
        <c:lblOffset val="100"/>
        <c:noMultiLvlLbl val="1"/>
      </c:catAx>
      <c:valAx>
        <c:axId val="248905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905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149</c:v>
                </c:pt>
                <c:pt idx="1">
                  <c:v>175.8</c:v>
                </c:pt>
                <c:pt idx="2">
                  <c:v>159.6</c:v>
                </c:pt>
                <c:pt idx="3">
                  <c:v>159.30000000000001</c:v>
                </c:pt>
                <c:pt idx="4">
                  <c:v>156.5</c:v>
                </c:pt>
              </c:numCache>
            </c:numRef>
          </c:val>
          <c:extLst xmlns:c16r2="http://schemas.microsoft.com/office/drawing/2015/06/chart">
            <c:ext xmlns:c16="http://schemas.microsoft.com/office/drawing/2014/chart" uri="{C3380CC4-5D6E-409C-BE32-E72D297353CC}">
              <c16:uniqueId val="{00000000-7E04-4B2D-91D6-1E359B46CB13}"/>
            </c:ext>
          </c:extLst>
        </c:ser>
        <c:dLbls>
          <c:showLegendKey val="0"/>
          <c:showVal val="0"/>
          <c:showCatName val="0"/>
          <c:showSerName val="0"/>
          <c:showPercent val="0"/>
          <c:showBubbleSize val="0"/>
        </c:dLbls>
        <c:gapWidth val="180"/>
        <c:overlap val="-90"/>
        <c:axId val="188820464"/>
        <c:axId val="18882085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7E04-4B2D-91D6-1E359B46CB1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E04-4B2D-91D6-1E359B46CB13}"/>
            </c:ext>
          </c:extLst>
        </c:ser>
        <c:dLbls>
          <c:showLegendKey val="0"/>
          <c:showVal val="0"/>
          <c:showCatName val="0"/>
          <c:showSerName val="0"/>
          <c:showPercent val="0"/>
          <c:showBubbleSize val="0"/>
        </c:dLbls>
        <c:marker val="1"/>
        <c:smooth val="0"/>
        <c:axId val="188820464"/>
        <c:axId val="188820856"/>
      </c:lineChart>
      <c:catAx>
        <c:axId val="188820464"/>
        <c:scaling>
          <c:orientation val="minMax"/>
        </c:scaling>
        <c:delete val="0"/>
        <c:axPos val="b"/>
        <c:numFmt formatCode="ge" sourceLinked="1"/>
        <c:majorTickMark val="none"/>
        <c:minorTickMark val="none"/>
        <c:tickLblPos val="none"/>
        <c:crossAx val="188820856"/>
        <c:crosses val="autoZero"/>
        <c:auto val="0"/>
        <c:lblAlgn val="ctr"/>
        <c:lblOffset val="100"/>
        <c:noMultiLvlLbl val="1"/>
      </c:catAx>
      <c:valAx>
        <c:axId val="18882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82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E3-4EAE-A110-C010C15578EB}"/>
            </c:ext>
          </c:extLst>
        </c:ser>
        <c:dLbls>
          <c:showLegendKey val="0"/>
          <c:showVal val="0"/>
          <c:showCatName val="0"/>
          <c:showSerName val="0"/>
          <c:showPercent val="0"/>
          <c:showBubbleSize val="0"/>
        </c:dLbls>
        <c:gapWidth val="180"/>
        <c:overlap val="-90"/>
        <c:axId val="248389648"/>
        <c:axId val="24839004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E3-4EAE-A110-C010C15578EB}"/>
            </c:ext>
          </c:extLst>
        </c:ser>
        <c:dLbls>
          <c:showLegendKey val="0"/>
          <c:showVal val="0"/>
          <c:showCatName val="0"/>
          <c:showSerName val="0"/>
          <c:showPercent val="0"/>
          <c:showBubbleSize val="0"/>
        </c:dLbls>
        <c:marker val="1"/>
        <c:smooth val="0"/>
        <c:axId val="248389648"/>
        <c:axId val="248390040"/>
      </c:lineChart>
      <c:catAx>
        <c:axId val="248389648"/>
        <c:scaling>
          <c:orientation val="minMax"/>
        </c:scaling>
        <c:delete val="0"/>
        <c:axPos val="b"/>
        <c:numFmt formatCode="ge" sourceLinked="1"/>
        <c:majorTickMark val="none"/>
        <c:minorTickMark val="none"/>
        <c:tickLblPos val="none"/>
        <c:crossAx val="248390040"/>
        <c:crosses val="autoZero"/>
        <c:auto val="0"/>
        <c:lblAlgn val="ctr"/>
        <c:lblOffset val="100"/>
        <c:noMultiLvlLbl val="1"/>
      </c:catAx>
      <c:valAx>
        <c:axId val="24839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38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23-4580-8812-9C236FE45770}"/>
            </c:ext>
          </c:extLst>
        </c:ser>
        <c:dLbls>
          <c:showLegendKey val="0"/>
          <c:showVal val="0"/>
          <c:showCatName val="0"/>
          <c:showSerName val="0"/>
          <c:showPercent val="0"/>
          <c:showBubbleSize val="0"/>
        </c:dLbls>
        <c:gapWidth val="180"/>
        <c:overlap val="-90"/>
        <c:axId val="248390824"/>
        <c:axId val="2483912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23-4580-8812-9C236FE45770}"/>
            </c:ext>
          </c:extLst>
        </c:ser>
        <c:dLbls>
          <c:showLegendKey val="0"/>
          <c:showVal val="0"/>
          <c:showCatName val="0"/>
          <c:showSerName val="0"/>
          <c:showPercent val="0"/>
          <c:showBubbleSize val="0"/>
        </c:dLbls>
        <c:marker val="1"/>
        <c:smooth val="0"/>
        <c:axId val="248390824"/>
        <c:axId val="248391216"/>
      </c:lineChart>
      <c:catAx>
        <c:axId val="248390824"/>
        <c:scaling>
          <c:orientation val="minMax"/>
        </c:scaling>
        <c:delete val="0"/>
        <c:axPos val="b"/>
        <c:numFmt formatCode="ge" sourceLinked="1"/>
        <c:majorTickMark val="none"/>
        <c:minorTickMark val="none"/>
        <c:tickLblPos val="none"/>
        <c:crossAx val="248391216"/>
        <c:crosses val="autoZero"/>
        <c:auto val="0"/>
        <c:lblAlgn val="ctr"/>
        <c:lblOffset val="100"/>
        <c:noMultiLvlLbl val="1"/>
      </c:catAx>
      <c:valAx>
        <c:axId val="24839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39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E2-4697-B70C-F440A2230E13}"/>
            </c:ext>
          </c:extLst>
        </c:ser>
        <c:dLbls>
          <c:showLegendKey val="0"/>
          <c:showVal val="0"/>
          <c:showCatName val="0"/>
          <c:showSerName val="0"/>
          <c:showPercent val="0"/>
          <c:showBubbleSize val="0"/>
        </c:dLbls>
        <c:gapWidth val="180"/>
        <c:overlap val="-90"/>
        <c:axId val="248392000"/>
        <c:axId val="2483923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E2-4697-B70C-F440A2230E13}"/>
            </c:ext>
          </c:extLst>
        </c:ser>
        <c:dLbls>
          <c:showLegendKey val="0"/>
          <c:showVal val="0"/>
          <c:showCatName val="0"/>
          <c:showSerName val="0"/>
          <c:showPercent val="0"/>
          <c:showBubbleSize val="0"/>
        </c:dLbls>
        <c:marker val="1"/>
        <c:smooth val="0"/>
        <c:axId val="248392000"/>
        <c:axId val="248392392"/>
      </c:lineChart>
      <c:catAx>
        <c:axId val="248392000"/>
        <c:scaling>
          <c:orientation val="minMax"/>
        </c:scaling>
        <c:delete val="0"/>
        <c:axPos val="b"/>
        <c:numFmt formatCode="ge" sourceLinked="1"/>
        <c:majorTickMark val="none"/>
        <c:minorTickMark val="none"/>
        <c:tickLblPos val="none"/>
        <c:crossAx val="248392392"/>
        <c:crosses val="autoZero"/>
        <c:auto val="0"/>
        <c:lblAlgn val="ctr"/>
        <c:lblOffset val="100"/>
        <c:noMultiLvlLbl val="1"/>
      </c:catAx>
      <c:valAx>
        <c:axId val="248392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39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24-491B-A1BD-3FA84513187B}"/>
            </c:ext>
          </c:extLst>
        </c:ser>
        <c:dLbls>
          <c:showLegendKey val="0"/>
          <c:showVal val="0"/>
          <c:showCatName val="0"/>
          <c:showSerName val="0"/>
          <c:showPercent val="0"/>
          <c:showBubbleSize val="0"/>
        </c:dLbls>
        <c:gapWidth val="180"/>
        <c:overlap val="-90"/>
        <c:axId val="249066808"/>
        <c:axId val="24906720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24-491B-A1BD-3FA84513187B}"/>
            </c:ext>
          </c:extLst>
        </c:ser>
        <c:dLbls>
          <c:showLegendKey val="0"/>
          <c:showVal val="0"/>
          <c:showCatName val="0"/>
          <c:showSerName val="0"/>
          <c:showPercent val="0"/>
          <c:showBubbleSize val="0"/>
        </c:dLbls>
        <c:marker val="1"/>
        <c:smooth val="0"/>
        <c:axId val="249066808"/>
        <c:axId val="249067200"/>
      </c:lineChart>
      <c:catAx>
        <c:axId val="249066808"/>
        <c:scaling>
          <c:orientation val="minMax"/>
        </c:scaling>
        <c:delete val="0"/>
        <c:axPos val="b"/>
        <c:numFmt formatCode="ge" sourceLinked="1"/>
        <c:majorTickMark val="none"/>
        <c:minorTickMark val="none"/>
        <c:tickLblPos val="none"/>
        <c:crossAx val="249067200"/>
        <c:crosses val="autoZero"/>
        <c:auto val="0"/>
        <c:lblAlgn val="ctr"/>
        <c:lblOffset val="100"/>
        <c:noMultiLvlLbl val="1"/>
      </c:catAx>
      <c:valAx>
        <c:axId val="249067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066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BD-4428-B754-C5E0D7E5A454}"/>
            </c:ext>
          </c:extLst>
        </c:ser>
        <c:dLbls>
          <c:showLegendKey val="0"/>
          <c:showVal val="0"/>
          <c:showCatName val="0"/>
          <c:showSerName val="0"/>
          <c:showPercent val="0"/>
          <c:showBubbleSize val="0"/>
        </c:dLbls>
        <c:gapWidth val="180"/>
        <c:overlap val="-90"/>
        <c:axId val="249067984"/>
        <c:axId val="2490683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D-4428-B754-C5E0D7E5A454}"/>
            </c:ext>
          </c:extLst>
        </c:ser>
        <c:dLbls>
          <c:showLegendKey val="0"/>
          <c:showVal val="0"/>
          <c:showCatName val="0"/>
          <c:showSerName val="0"/>
          <c:showPercent val="0"/>
          <c:showBubbleSize val="0"/>
        </c:dLbls>
        <c:marker val="1"/>
        <c:smooth val="0"/>
        <c:axId val="249067984"/>
        <c:axId val="249068376"/>
      </c:lineChart>
      <c:catAx>
        <c:axId val="249067984"/>
        <c:scaling>
          <c:orientation val="minMax"/>
        </c:scaling>
        <c:delete val="0"/>
        <c:axPos val="b"/>
        <c:numFmt formatCode="ge" sourceLinked="1"/>
        <c:majorTickMark val="none"/>
        <c:minorTickMark val="none"/>
        <c:tickLblPos val="none"/>
        <c:crossAx val="249068376"/>
        <c:crosses val="autoZero"/>
        <c:auto val="0"/>
        <c:lblAlgn val="ctr"/>
        <c:lblOffset val="100"/>
        <c:noMultiLvlLbl val="1"/>
      </c:catAx>
      <c:valAx>
        <c:axId val="249068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0679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0B-4C11-962B-61D6B3C146EE}"/>
            </c:ext>
          </c:extLst>
        </c:ser>
        <c:dLbls>
          <c:showLegendKey val="0"/>
          <c:showVal val="0"/>
          <c:showCatName val="0"/>
          <c:showSerName val="0"/>
          <c:showPercent val="0"/>
          <c:showBubbleSize val="0"/>
        </c:dLbls>
        <c:gapWidth val="180"/>
        <c:overlap val="-90"/>
        <c:axId val="249069160"/>
        <c:axId val="24906955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0B-4C11-962B-61D6B3C146EE}"/>
            </c:ext>
          </c:extLst>
        </c:ser>
        <c:dLbls>
          <c:showLegendKey val="0"/>
          <c:showVal val="0"/>
          <c:showCatName val="0"/>
          <c:showSerName val="0"/>
          <c:showPercent val="0"/>
          <c:showBubbleSize val="0"/>
        </c:dLbls>
        <c:marker val="1"/>
        <c:smooth val="0"/>
        <c:axId val="249069160"/>
        <c:axId val="249069552"/>
      </c:lineChart>
      <c:catAx>
        <c:axId val="249069160"/>
        <c:scaling>
          <c:orientation val="minMax"/>
        </c:scaling>
        <c:delete val="0"/>
        <c:axPos val="b"/>
        <c:numFmt formatCode="ge" sourceLinked="1"/>
        <c:majorTickMark val="none"/>
        <c:minorTickMark val="none"/>
        <c:tickLblPos val="none"/>
        <c:crossAx val="249069552"/>
        <c:crosses val="autoZero"/>
        <c:auto val="0"/>
        <c:lblAlgn val="ctr"/>
        <c:lblOffset val="100"/>
        <c:noMultiLvlLbl val="1"/>
      </c:catAx>
      <c:valAx>
        <c:axId val="24906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069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12.1</c:v>
                </c:pt>
                <c:pt idx="1">
                  <c:v>16.600000000000001</c:v>
                </c:pt>
                <c:pt idx="2">
                  <c:v>14.5</c:v>
                </c:pt>
                <c:pt idx="3">
                  <c:v>15</c:v>
                </c:pt>
                <c:pt idx="4">
                  <c:v>14.9</c:v>
                </c:pt>
              </c:numCache>
            </c:numRef>
          </c:val>
          <c:extLst xmlns:c16r2="http://schemas.microsoft.com/office/drawing/2015/06/chart">
            <c:ext xmlns:c16="http://schemas.microsoft.com/office/drawing/2014/chart" uri="{C3380CC4-5D6E-409C-BE32-E72D297353CC}">
              <c16:uniqueId val="{00000000-076B-44ED-9990-102C6036E63C}"/>
            </c:ext>
          </c:extLst>
        </c:ser>
        <c:dLbls>
          <c:showLegendKey val="0"/>
          <c:showVal val="0"/>
          <c:showCatName val="0"/>
          <c:showSerName val="0"/>
          <c:showPercent val="0"/>
          <c:showBubbleSize val="0"/>
        </c:dLbls>
        <c:gapWidth val="180"/>
        <c:overlap val="-90"/>
        <c:axId val="249070336"/>
        <c:axId val="24961663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076B-44ED-9990-102C6036E63C}"/>
            </c:ext>
          </c:extLst>
        </c:ser>
        <c:dLbls>
          <c:showLegendKey val="0"/>
          <c:showVal val="0"/>
          <c:showCatName val="0"/>
          <c:showSerName val="0"/>
          <c:showPercent val="0"/>
          <c:showBubbleSize val="0"/>
        </c:dLbls>
        <c:marker val="1"/>
        <c:smooth val="0"/>
        <c:axId val="249070336"/>
        <c:axId val="249616632"/>
      </c:lineChart>
      <c:catAx>
        <c:axId val="249070336"/>
        <c:scaling>
          <c:orientation val="minMax"/>
        </c:scaling>
        <c:delete val="0"/>
        <c:axPos val="b"/>
        <c:numFmt formatCode="ge" sourceLinked="1"/>
        <c:majorTickMark val="none"/>
        <c:minorTickMark val="none"/>
        <c:tickLblPos val="none"/>
        <c:crossAx val="249616632"/>
        <c:crosses val="autoZero"/>
        <c:auto val="0"/>
        <c:lblAlgn val="ctr"/>
        <c:lblOffset val="100"/>
        <c:noMultiLvlLbl val="1"/>
      </c:catAx>
      <c:valAx>
        <c:axId val="249616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07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c:v>
                </c:pt>
                <c:pt idx="3">
                  <c:v>0.2</c:v>
                </c:pt>
                <c:pt idx="4">
                  <c:v>0</c:v>
                </c:pt>
              </c:numCache>
            </c:numRef>
          </c:val>
          <c:extLst xmlns:c16r2="http://schemas.microsoft.com/office/drawing/2015/06/chart">
            <c:ext xmlns:c16="http://schemas.microsoft.com/office/drawing/2014/chart" uri="{C3380CC4-5D6E-409C-BE32-E72D297353CC}">
              <c16:uniqueId val="{00000000-AA1E-4938-B83F-53C51D094BA1}"/>
            </c:ext>
          </c:extLst>
        </c:ser>
        <c:dLbls>
          <c:showLegendKey val="0"/>
          <c:showVal val="0"/>
          <c:showCatName val="0"/>
          <c:showSerName val="0"/>
          <c:showPercent val="0"/>
          <c:showBubbleSize val="0"/>
        </c:dLbls>
        <c:gapWidth val="180"/>
        <c:overlap val="-90"/>
        <c:axId val="249617416"/>
        <c:axId val="24961780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AA1E-4938-B83F-53C51D094BA1}"/>
            </c:ext>
          </c:extLst>
        </c:ser>
        <c:dLbls>
          <c:showLegendKey val="0"/>
          <c:showVal val="0"/>
          <c:showCatName val="0"/>
          <c:showSerName val="0"/>
          <c:showPercent val="0"/>
          <c:showBubbleSize val="0"/>
        </c:dLbls>
        <c:marker val="1"/>
        <c:smooth val="0"/>
        <c:axId val="249617416"/>
        <c:axId val="249617808"/>
      </c:lineChart>
      <c:catAx>
        <c:axId val="249617416"/>
        <c:scaling>
          <c:orientation val="minMax"/>
        </c:scaling>
        <c:delete val="0"/>
        <c:axPos val="b"/>
        <c:numFmt formatCode="ge" sourceLinked="1"/>
        <c:majorTickMark val="none"/>
        <c:minorTickMark val="none"/>
        <c:tickLblPos val="none"/>
        <c:crossAx val="249617808"/>
        <c:crosses val="autoZero"/>
        <c:auto val="0"/>
        <c:lblAlgn val="ctr"/>
        <c:lblOffset val="100"/>
        <c:noMultiLvlLbl val="1"/>
      </c:catAx>
      <c:valAx>
        <c:axId val="24961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617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C3-453C-9C56-51CF56EE4286}"/>
            </c:ext>
          </c:extLst>
        </c:ser>
        <c:dLbls>
          <c:showLegendKey val="0"/>
          <c:showVal val="0"/>
          <c:showCatName val="0"/>
          <c:showSerName val="0"/>
          <c:showPercent val="0"/>
          <c:showBubbleSize val="0"/>
        </c:dLbls>
        <c:gapWidth val="180"/>
        <c:overlap val="-90"/>
        <c:axId val="249618592"/>
        <c:axId val="24961898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DEC3-453C-9C56-51CF56EE4286}"/>
            </c:ext>
          </c:extLst>
        </c:ser>
        <c:dLbls>
          <c:showLegendKey val="0"/>
          <c:showVal val="0"/>
          <c:showCatName val="0"/>
          <c:showSerName val="0"/>
          <c:showPercent val="0"/>
          <c:showBubbleSize val="0"/>
        </c:dLbls>
        <c:marker val="1"/>
        <c:smooth val="0"/>
        <c:axId val="249618592"/>
        <c:axId val="249618984"/>
      </c:lineChart>
      <c:catAx>
        <c:axId val="249618592"/>
        <c:scaling>
          <c:orientation val="minMax"/>
        </c:scaling>
        <c:delete val="0"/>
        <c:axPos val="b"/>
        <c:numFmt formatCode="ge" sourceLinked="1"/>
        <c:majorTickMark val="none"/>
        <c:minorTickMark val="none"/>
        <c:tickLblPos val="none"/>
        <c:crossAx val="249618984"/>
        <c:crosses val="autoZero"/>
        <c:auto val="0"/>
        <c:lblAlgn val="ctr"/>
        <c:lblOffset val="100"/>
        <c:noMultiLvlLbl val="1"/>
      </c:catAx>
      <c:valAx>
        <c:axId val="249618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61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8D-4690-A878-A7FCAFC92785}"/>
            </c:ext>
          </c:extLst>
        </c:ser>
        <c:dLbls>
          <c:showLegendKey val="0"/>
          <c:showVal val="0"/>
          <c:showCatName val="0"/>
          <c:showSerName val="0"/>
          <c:showPercent val="0"/>
          <c:showBubbleSize val="0"/>
        </c:dLbls>
        <c:gapWidth val="180"/>
        <c:overlap val="-90"/>
        <c:axId val="249619768"/>
        <c:axId val="24962016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8D-4690-A878-A7FCAFC92785}"/>
            </c:ext>
          </c:extLst>
        </c:ser>
        <c:dLbls>
          <c:showLegendKey val="0"/>
          <c:showVal val="0"/>
          <c:showCatName val="0"/>
          <c:showSerName val="0"/>
          <c:showPercent val="0"/>
          <c:showBubbleSize val="0"/>
        </c:dLbls>
        <c:marker val="1"/>
        <c:smooth val="0"/>
        <c:axId val="249619768"/>
        <c:axId val="249620160"/>
      </c:lineChart>
      <c:catAx>
        <c:axId val="249619768"/>
        <c:scaling>
          <c:orientation val="minMax"/>
        </c:scaling>
        <c:delete val="0"/>
        <c:axPos val="b"/>
        <c:numFmt formatCode="ge" sourceLinked="1"/>
        <c:majorTickMark val="none"/>
        <c:minorTickMark val="none"/>
        <c:tickLblPos val="none"/>
        <c:crossAx val="249620160"/>
        <c:crosses val="autoZero"/>
        <c:auto val="0"/>
        <c:lblAlgn val="ctr"/>
        <c:lblOffset val="100"/>
        <c:noMultiLvlLbl val="1"/>
      </c:catAx>
      <c:valAx>
        <c:axId val="249620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619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60-44FF-B18B-795882B87ADC}"/>
            </c:ext>
          </c:extLst>
        </c:ser>
        <c:dLbls>
          <c:showLegendKey val="0"/>
          <c:showVal val="0"/>
          <c:showCatName val="0"/>
          <c:showSerName val="0"/>
          <c:showPercent val="0"/>
          <c:showBubbleSize val="0"/>
        </c:dLbls>
        <c:gapWidth val="180"/>
        <c:overlap val="-90"/>
        <c:axId val="189913000"/>
        <c:axId val="1899133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60-44FF-B18B-795882B87AD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C60-44FF-B18B-795882B87ADC}"/>
            </c:ext>
          </c:extLst>
        </c:ser>
        <c:dLbls>
          <c:showLegendKey val="0"/>
          <c:showVal val="0"/>
          <c:showCatName val="0"/>
          <c:showSerName val="0"/>
          <c:showPercent val="0"/>
          <c:showBubbleSize val="0"/>
        </c:dLbls>
        <c:marker val="1"/>
        <c:smooth val="0"/>
        <c:axId val="189913000"/>
        <c:axId val="189913392"/>
      </c:lineChart>
      <c:catAx>
        <c:axId val="189913000"/>
        <c:scaling>
          <c:orientation val="minMax"/>
        </c:scaling>
        <c:delete val="0"/>
        <c:axPos val="b"/>
        <c:numFmt formatCode="ge" sourceLinked="1"/>
        <c:majorTickMark val="none"/>
        <c:minorTickMark val="none"/>
        <c:tickLblPos val="none"/>
        <c:crossAx val="189913392"/>
        <c:crosses val="autoZero"/>
        <c:auto val="0"/>
        <c:lblAlgn val="ctr"/>
        <c:lblOffset val="100"/>
        <c:noMultiLvlLbl val="1"/>
      </c:catAx>
      <c:valAx>
        <c:axId val="18991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913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736-49DB-917B-A7AC4357FBF9}"/>
            </c:ext>
          </c:extLst>
        </c:ser>
        <c:dLbls>
          <c:showLegendKey val="0"/>
          <c:showVal val="0"/>
          <c:showCatName val="0"/>
          <c:showSerName val="0"/>
          <c:showPercent val="0"/>
          <c:showBubbleSize val="0"/>
        </c:dLbls>
        <c:gapWidth val="180"/>
        <c:overlap val="-90"/>
        <c:axId val="249298592"/>
        <c:axId val="24929898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9736-49DB-917B-A7AC4357FBF9}"/>
            </c:ext>
          </c:extLst>
        </c:ser>
        <c:dLbls>
          <c:showLegendKey val="0"/>
          <c:showVal val="0"/>
          <c:showCatName val="0"/>
          <c:showSerName val="0"/>
          <c:showPercent val="0"/>
          <c:showBubbleSize val="0"/>
        </c:dLbls>
        <c:marker val="1"/>
        <c:smooth val="0"/>
        <c:axId val="249298592"/>
        <c:axId val="249298984"/>
      </c:lineChart>
      <c:catAx>
        <c:axId val="249298592"/>
        <c:scaling>
          <c:orientation val="minMax"/>
        </c:scaling>
        <c:delete val="0"/>
        <c:axPos val="b"/>
        <c:numFmt formatCode="ge" sourceLinked="1"/>
        <c:majorTickMark val="none"/>
        <c:minorTickMark val="none"/>
        <c:tickLblPos val="none"/>
        <c:crossAx val="249298984"/>
        <c:crosses val="autoZero"/>
        <c:auto val="0"/>
        <c:lblAlgn val="ctr"/>
        <c:lblOffset val="100"/>
        <c:noMultiLvlLbl val="1"/>
      </c:catAx>
      <c:valAx>
        <c:axId val="249298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929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39645.199999999997</c:v>
                </c:pt>
                <c:pt idx="1">
                  <c:v>42461.7</c:v>
                </c:pt>
                <c:pt idx="2">
                  <c:v>42174.400000000001</c:v>
                </c:pt>
                <c:pt idx="3">
                  <c:v>43380.7</c:v>
                </c:pt>
                <c:pt idx="4">
                  <c:v>42445.8</c:v>
                </c:pt>
              </c:numCache>
            </c:numRef>
          </c:val>
          <c:extLst xmlns:c16r2="http://schemas.microsoft.com/office/drawing/2015/06/chart">
            <c:ext xmlns:c16="http://schemas.microsoft.com/office/drawing/2014/chart" uri="{C3380CC4-5D6E-409C-BE32-E72D297353CC}">
              <c16:uniqueId val="{00000000-A210-4BBE-92B5-DD8FD7E96CDF}"/>
            </c:ext>
          </c:extLst>
        </c:ser>
        <c:dLbls>
          <c:showLegendKey val="0"/>
          <c:showVal val="0"/>
          <c:showCatName val="0"/>
          <c:showSerName val="0"/>
          <c:showPercent val="0"/>
          <c:showBubbleSize val="0"/>
        </c:dLbls>
        <c:gapWidth val="180"/>
        <c:overlap val="-90"/>
        <c:axId val="189914176"/>
        <c:axId val="18991456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A210-4BBE-92B5-DD8FD7E96CDF}"/>
            </c:ext>
          </c:extLst>
        </c:ser>
        <c:dLbls>
          <c:showLegendKey val="0"/>
          <c:showVal val="0"/>
          <c:showCatName val="0"/>
          <c:showSerName val="0"/>
          <c:showPercent val="0"/>
          <c:showBubbleSize val="0"/>
        </c:dLbls>
        <c:marker val="1"/>
        <c:smooth val="0"/>
        <c:axId val="189914176"/>
        <c:axId val="189914568"/>
      </c:lineChart>
      <c:catAx>
        <c:axId val="189914176"/>
        <c:scaling>
          <c:orientation val="minMax"/>
        </c:scaling>
        <c:delete val="0"/>
        <c:axPos val="b"/>
        <c:numFmt formatCode="ge" sourceLinked="1"/>
        <c:majorTickMark val="none"/>
        <c:minorTickMark val="none"/>
        <c:tickLblPos val="none"/>
        <c:crossAx val="189914568"/>
        <c:crosses val="autoZero"/>
        <c:auto val="0"/>
        <c:lblAlgn val="ctr"/>
        <c:lblOffset val="100"/>
        <c:noMultiLvlLbl val="1"/>
      </c:catAx>
      <c:valAx>
        <c:axId val="189914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914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4423</c:v>
                </c:pt>
                <c:pt idx="1">
                  <c:v>3822</c:v>
                </c:pt>
                <c:pt idx="2">
                  <c:v>4236</c:v>
                </c:pt>
                <c:pt idx="3">
                  <c:v>593</c:v>
                </c:pt>
                <c:pt idx="4">
                  <c:v>6987</c:v>
                </c:pt>
              </c:numCache>
            </c:numRef>
          </c:val>
          <c:extLst xmlns:c16r2="http://schemas.microsoft.com/office/drawing/2015/06/chart">
            <c:ext xmlns:c16="http://schemas.microsoft.com/office/drawing/2014/chart" uri="{C3380CC4-5D6E-409C-BE32-E72D297353CC}">
              <c16:uniqueId val="{00000000-E41A-4A03-8506-E77911D4F6AE}"/>
            </c:ext>
          </c:extLst>
        </c:ser>
        <c:dLbls>
          <c:showLegendKey val="0"/>
          <c:showVal val="0"/>
          <c:showCatName val="0"/>
          <c:showSerName val="0"/>
          <c:showPercent val="0"/>
          <c:showBubbleSize val="0"/>
        </c:dLbls>
        <c:gapWidth val="180"/>
        <c:overlap val="-90"/>
        <c:axId val="190001472"/>
        <c:axId val="1900018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E41A-4A03-8506-E77911D4F6AE}"/>
            </c:ext>
          </c:extLst>
        </c:ser>
        <c:dLbls>
          <c:showLegendKey val="0"/>
          <c:showVal val="0"/>
          <c:showCatName val="0"/>
          <c:showSerName val="0"/>
          <c:showPercent val="0"/>
          <c:showBubbleSize val="0"/>
        </c:dLbls>
        <c:marker val="1"/>
        <c:smooth val="0"/>
        <c:axId val="190001472"/>
        <c:axId val="190001864"/>
      </c:lineChart>
      <c:catAx>
        <c:axId val="190001472"/>
        <c:scaling>
          <c:orientation val="minMax"/>
        </c:scaling>
        <c:delete val="0"/>
        <c:axPos val="b"/>
        <c:numFmt formatCode="ge" sourceLinked="1"/>
        <c:majorTickMark val="none"/>
        <c:minorTickMark val="none"/>
        <c:tickLblPos val="none"/>
        <c:crossAx val="190001864"/>
        <c:crosses val="autoZero"/>
        <c:auto val="0"/>
        <c:lblAlgn val="ctr"/>
        <c:lblOffset val="100"/>
        <c:noMultiLvlLbl val="1"/>
      </c:catAx>
      <c:valAx>
        <c:axId val="1900018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00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12.1</c:v>
                </c:pt>
                <c:pt idx="1">
                  <c:v>16.600000000000001</c:v>
                </c:pt>
                <c:pt idx="2">
                  <c:v>14.5</c:v>
                </c:pt>
                <c:pt idx="3">
                  <c:v>15</c:v>
                </c:pt>
                <c:pt idx="4">
                  <c:v>14.9</c:v>
                </c:pt>
              </c:numCache>
            </c:numRef>
          </c:val>
          <c:extLst xmlns:c16r2="http://schemas.microsoft.com/office/drawing/2015/06/chart">
            <c:ext xmlns:c16="http://schemas.microsoft.com/office/drawing/2014/chart" uri="{C3380CC4-5D6E-409C-BE32-E72D297353CC}">
              <c16:uniqueId val="{00000000-3552-4DEA-BC83-7DC24F156C22}"/>
            </c:ext>
          </c:extLst>
        </c:ser>
        <c:dLbls>
          <c:showLegendKey val="0"/>
          <c:showVal val="0"/>
          <c:showCatName val="0"/>
          <c:showSerName val="0"/>
          <c:showPercent val="0"/>
          <c:showBubbleSize val="0"/>
        </c:dLbls>
        <c:gapWidth val="180"/>
        <c:overlap val="-90"/>
        <c:axId val="190002648"/>
        <c:axId val="1900030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3552-4DEA-BC83-7DC24F156C22}"/>
            </c:ext>
          </c:extLst>
        </c:ser>
        <c:dLbls>
          <c:showLegendKey val="0"/>
          <c:showVal val="0"/>
          <c:showCatName val="0"/>
          <c:showSerName val="0"/>
          <c:showPercent val="0"/>
          <c:showBubbleSize val="0"/>
        </c:dLbls>
        <c:marker val="1"/>
        <c:smooth val="0"/>
        <c:axId val="190002648"/>
        <c:axId val="190003040"/>
      </c:lineChart>
      <c:catAx>
        <c:axId val="190002648"/>
        <c:scaling>
          <c:orientation val="minMax"/>
        </c:scaling>
        <c:delete val="0"/>
        <c:axPos val="b"/>
        <c:numFmt formatCode="ge" sourceLinked="1"/>
        <c:majorTickMark val="none"/>
        <c:minorTickMark val="none"/>
        <c:tickLblPos val="none"/>
        <c:crossAx val="190003040"/>
        <c:crosses val="autoZero"/>
        <c:auto val="0"/>
        <c:lblAlgn val="ctr"/>
        <c:lblOffset val="100"/>
        <c:noMultiLvlLbl val="1"/>
      </c:catAx>
      <c:valAx>
        <c:axId val="19000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00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0.2</c:v>
                </c:pt>
                <c:pt idx="4">
                  <c:v>0</c:v>
                </c:pt>
              </c:numCache>
            </c:numRef>
          </c:val>
          <c:extLst xmlns:c16r2="http://schemas.microsoft.com/office/drawing/2015/06/chart">
            <c:ext xmlns:c16="http://schemas.microsoft.com/office/drawing/2014/chart" uri="{C3380CC4-5D6E-409C-BE32-E72D297353CC}">
              <c16:uniqueId val="{00000000-666B-4A25-BCAC-9B8D47529315}"/>
            </c:ext>
          </c:extLst>
        </c:ser>
        <c:dLbls>
          <c:showLegendKey val="0"/>
          <c:showVal val="0"/>
          <c:showCatName val="0"/>
          <c:showSerName val="0"/>
          <c:showPercent val="0"/>
          <c:showBubbleSize val="0"/>
        </c:dLbls>
        <c:gapWidth val="180"/>
        <c:overlap val="-90"/>
        <c:axId val="190003824"/>
        <c:axId val="19000421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666B-4A25-BCAC-9B8D47529315}"/>
            </c:ext>
          </c:extLst>
        </c:ser>
        <c:dLbls>
          <c:showLegendKey val="0"/>
          <c:showVal val="0"/>
          <c:showCatName val="0"/>
          <c:showSerName val="0"/>
          <c:showPercent val="0"/>
          <c:showBubbleSize val="0"/>
        </c:dLbls>
        <c:marker val="1"/>
        <c:smooth val="0"/>
        <c:axId val="190003824"/>
        <c:axId val="190004216"/>
      </c:lineChart>
      <c:catAx>
        <c:axId val="190003824"/>
        <c:scaling>
          <c:orientation val="minMax"/>
        </c:scaling>
        <c:delete val="0"/>
        <c:axPos val="b"/>
        <c:numFmt formatCode="ge" sourceLinked="1"/>
        <c:majorTickMark val="none"/>
        <c:minorTickMark val="none"/>
        <c:tickLblPos val="none"/>
        <c:crossAx val="190004216"/>
        <c:crosses val="autoZero"/>
        <c:auto val="0"/>
        <c:lblAlgn val="ctr"/>
        <c:lblOffset val="100"/>
        <c:noMultiLvlLbl val="1"/>
      </c:catAx>
      <c:valAx>
        <c:axId val="190004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003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15-4184-9281-73EE2479EDC3}"/>
            </c:ext>
          </c:extLst>
        </c:ser>
        <c:dLbls>
          <c:showLegendKey val="0"/>
          <c:showVal val="0"/>
          <c:showCatName val="0"/>
          <c:showSerName val="0"/>
          <c:showPercent val="0"/>
          <c:showBubbleSize val="0"/>
        </c:dLbls>
        <c:gapWidth val="180"/>
        <c:overlap val="-90"/>
        <c:axId val="190001080"/>
        <c:axId val="1899165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3915-4184-9281-73EE2479EDC3}"/>
            </c:ext>
          </c:extLst>
        </c:ser>
        <c:dLbls>
          <c:showLegendKey val="0"/>
          <c:showVal val="0"/>
          <c:showCatName val="0"/>
          <c:showSerName val="0"/>
          <c:showPercent val="0"/>
          <c:showBubbleSize val="0"/>
        </c:dLbls>
        <c:marker val="1"/>
        <c:smooth val="0"/>
        <c:axId val="190001080"/>
        <c:axId val="189916528"/>
      </c:lineChart>
      <c:catAx>
        <c:axId val="190001080"/>
        <c:scaling>
          <c:orientation val="minMax"/>
        </c:scaling>
        <c:delete val="0"/>
        <c:axPos val="b"/>
        <c:numFmt formatCode="ge" sourceLinked="1"/>
        <c:majorTickMark val="none"/>
        <c:minorTickMark val="none"/>
        <c:tickLblPos val="none"/>
        <c:crossAx val="189916528"/>
        <c:crosses val="autoZero"/>
        <c:auto val="0"/>
        <c:lblAlgn val="ctr"/>
        <c:lblOffset val="100"/>
        <c:noMultiLvlLbl val="1"/>
      </c:catAx>
      <c:valAx>
        <c:axId val="189916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001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E9-4F5F-8169-64BAE4DA986D}"/>
            </c:ext>
          </c:extLst>
        </c:ser>
        <c:dLbls>
          <c:showLegendKey val="0"/>
          <c:showVal val="0"/>
          <c:showCatName val="0"/>
          <c:showSerName val="0"/>
          <c:showPercent val="0"/>
          <c:showBubbleSize val="0"/>
        </c:dLbls>
        <c:gapWidth val="180"/>
        <c:overlap val="-90"/>
        <c:axId val="189915352"/>
        <c:axId val="1899157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E9-4F5F-8169-64BAE4DA986D}"/>
            </c:ext>
          </c:extLst>
        </c:ser>
        <c:dLbls>
          <c:showLegendKey val="0"/>
          <c:showVal val="0"/>
          <c:showCatName val="0"/>
          <c:showSerName val="0"/>
          <c:showPercent val="0"/>
          <c:showBubbleSize val="0"/>
        </c:dLbls>
        <c:marker val="1"/>
        <c:smooth val="0"/>
        <c:axId val="189915352"/>
        <c:axId val="189915744"/>
      </c:lineChart>
      <c:catAx>
        <c:axId val="189915352"/>
        <c:scaling>
          <c:orientation val="minMax"/>
        </c:scaling>
        <c:delete val="0"/>
        <c:axPos val="b"/>
        <c:numFmt formatCode="ge" sourceLinked="1"/>
        <c:majorTickMark val="none"/>
        <c:minorTickMark val="none"/>
        <c:tickLblPos val="none"/>
        <c:crossAx val="189915744"/>
        <c:crosses val="autoZero"/>
        <c:auto val="0"/>
        <c:lblAlgn val="ctr"/>
        <c:lblOffset val="100"/>
        <c:noMultiLvlLbl val="1"/>
      </c:catAx>
      <c:valAx>
        <c:axId val="18991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99153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8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8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8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8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8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8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8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8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8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8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8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90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90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90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90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90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90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90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90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90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909"/>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910"/>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911"/>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912"/>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913"/>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914"/>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915"/>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91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917"/>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918"/>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92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92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92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92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929"/>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930"/>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931"/>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93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933"/>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934"/>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935"/>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936"/>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太田市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259</v>
      </c>
      <c r="T3" s="132"/>
      <c r="U3" s="132"/>
      <c r="V3" s="132"/>
      <c r="W3" s="132"/>
      <c r="X3" s="132"/>
      <c r="Y3" s="132"/>
      <c r="Z3" s="132"/>
      <c r="AA3" s="132"/>
      <c r="AB3" s="132"/>
      <c r="AC3" s="132"/>
      <c r="AD3" s="132"/>
      <c r="AE3" s="132"/>
      <c r="AF3" s="132"/>
      <c r="AG3" s="132"/>
      <c r="AH3" s="133"/>
      <c r="AI3" s="1"/>
      <c r="AJ3" s="1"/>
      <c r="AK3" s="118" t="s">
        <v>261</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f>データ!AL6</f>
        <v>4509</v>
      </c>
      <c r="G15" s="171"/>
      <c r="H15" s="171">
        <f>データ!AM6</f>
        <v>6225</v>
      </c>
      <c r="I15" s="171"/>
      <c r="J15" s="171">
        <f>データ!AN6</f>
        <v>6632</v>
      </c>
      <c r="K15" s="171"/>
      <c r="L15" s="171">
        <f>データ!AO6</f>
        <v>6847</v>
      </c>
      <c r="M15" s="171"/>
      <c r="N15" s="172">
        <f>データ!AP6</f>
        <v>6783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f>データ!AQ6</f>
        <v>4509</v>
      </c>
      <c r="G16" s="177"/>
      <c r="H16" s="177">
        <f>データ!AR6</f>
        <v>6225</v>
      </c>
      <c r="I16" s="177"/>
      <c r="J16" s="177">
        <f>データ!AS6</f>
        <v>6632</v>
      </c>
      <c r="K16" s="177"/>
      <c r="L16" s="177">
        <f>データ!AT6</f>
        <v>6847</v>
      </c>
      <c r="M16" s="177"/>
      <c r="N16" s="166">
        <f>データ!AU6</f>
        <v>6783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t="str">
        <f>データ!AV6</f>
        <v>-</v>
      </c>
      <c r="G19" s="180"/>
      <c r="H19" s="180"/>
      <c r="I19" s="180">
        <f>データ!AW6</f>
        <v>268455</v>
      </c>
      <c r="J19" s="180"/>
      <c r="K19" s="180"/>
      <c r="L19" s="180">
        <f>データ!AX6</f>
        <v>268455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258</v>
      </c>
      <c r="AL40" s="119"/>
      <c r="AM40" s="119"/>
      <c r="AN40" s="119"/>
      <c r="AO40" s="119"/>
      <c r="AP40" s="119"/>
      <c r="AQ40" s="120"/>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260</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Z7ROPx11OY51ROkiKYNymSqZmnIvqnV2MR3kL8pTWG9XDikMnbwb6QAjt0Esrso/zNqVw7vczmgRXoYc47urg==" saltValue="Fwq8sLjGjVYg9CL3gOTHo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102059</v>
      </c>
      <c r="D6" s="67" t="str">
        <f t="shared" si="6"/>
        <v>47</v>
      </c>
      <c r="E6" s="67" t="str">
        <f t="shared" si="6"/>
        <v>04</v>
      </c>
      <c r="F6" s="67" t="str">
        <f t="shared" si="6"/>
        <v>0</v>
      </c>
      <c r="G6" s="67" t="str">
        <f t="shared" si="6"/>
        <v>000</v>
      </c>
      <c r="H6" s="67" t="str">
        <f t="shared" si="6"/>
        <v>群馬県　太田市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平成45年6月30日　おおた太陽光発電所</v>
      </c>
      <c r="S6" s="71" t="str">
        <f t="shared" si="6"/>
        <v>平成45年6月30日　おおた太陽光発電所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4509</v>
      </c>
      <c r="AM6" s="69">
        <f t="shared" si="6"/>
        <v>6225</v>
      </c>
      <c r="AN6" s="69">
        <f t="shared" si="6"/>
        <v>6632</v>
      </c>
      <c r="AO6" s="69">
        <f t="shared" si="6"/>
        <v>6847</v>
      </c>
      <c r="AP6" s="69">
        <f t="shared" si="6"/>
        <v>6783</v>
      </c>
      <c r="AQ6" s="69">
        <f t="shared" si="6"/>
        <v>4509</v>
      </c>
      <c r="AR6" s="69">
        <f t="shared" si="6"/>
        <v>6225</v>
      </c>
      <c r="AS6" s="69">
        <f t="shared" si="6"/>
        <v>6632</v>
      </c>
      <c r="AT6" s="69">
        <f t="shared" si="6"/>
        <v>6847</v>
      </c>
      <c r="AU6" s="69">
        <f t="shared" si="6"/>
        <v>6783</v>
      </c>
      <c r="AV6" s="69" t="str">
        <f t="shared" si="6"/>
        <v>-</v>
      </c>
      <c r="AW6" s="69">
        <f t="shared" si="6"/>
        <v>268455</v>
      </c>
      <c r="AX6" s="69">
        <f t="shared" si="6"/>
        <v>268455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4</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4509</v>
      </c>
      <c r="AM7" s="80">
        <v>6225</v>
      </c>
      <c r="AN7" s="80">
        <v>6632</v>
      </c>
      <c r="AO7" s="80">
        <v>6847</v>
      </c>
      <c r="AP7" s="80">
        <v>6783</v>
      </c>
      <c r="AQ7" s="80">
        <v>4509</v>
      </c>
      <c r="AR7" s="80">
        <v>6225</v>
      </c>
      <c r="AS7" s="80">
        <v>6632</v>
      </c>
      <c r="AT7" s="80">
        <v>6847</v>
      </c>
      <c r="AU7" s="80">
        <v>6783</v>
      </c>
      <c r="AV7" s="80" t="s">
        <v>126</v>
      </c>
      <c r="AW7" s="80">
        <v>268455</v>
      </c>
      <c r="AX7" s="80">
        <v>268455</v>
      </c>
      <c r="AY7" s="83">
        <v>107.4</v>
      </c>
      <c r="AZ7" s="83">
        <v>101.5</v>
      </c>
      <c r="BA7" s="83">
        <v>101.5</v>
      </c>
      <c r="BB7" s="83">
        <v>100.2</v>
      </c>
      <c r="BC7" s="83">
        <v>102.5</v>
      </c>
      <c r="BD7" s="83">
        <v>164.1</v>
      </c>
      <c r="BE7" s="83">
        <v>124.4</v>
      </c>
      <c r="BF7" s="83">
        <v>118.8</v>
      </c>
      <c r="BG7" s="83">
        <v>88.8</v>
      </c>
      <c r="BH7" s="83">
        <v>121.3</v>
      </c>
      <c r="BI7" s="83">
        <v>100</v>
      </c>
      <c r="BJ7" s="83">
        <v>149</v>
      </c>
      <c r="BK7" s="83">
        <v>175.8</v>
      </c>
      <c r="BL7" s="83">
        <v>159.6</v>
      </c>
      <c r="BM7" s="83">
        <v>159.30000000000001</v>
      </c>
      <c r="BN7" s="83">
        <v>156.5</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39645.199999999997</v>
      </c>
      <c r="CG7" s="83">
        <v>42461.7</v>
      </c>
      <c r="CH7" s="83">
        <v>42174.400000000001</v>
      </c>
      <c r="CI7" s="83">
        <v>43380.7</v>
      </c>
      <c r="CJ7" s="83">
        <v>42445.8</v>
      </c>
      <c r="CK7" s="83">
        <v>11717.4</v>
      </c>
      <c r="CL7" s="83">
        <v>17642.5</v>
      </c>
      <c r="CM7" s="83">
        <v>18815.8</v>
      </c>
      <c r="CN7" s="83">
        <v>22847.9</v>
      </c>
      <c r="CO7" s="83">
        <v>19210.5</v>
      </c>
      <c r="CP7" s="80">
        <v>4423</v>
      </c>
      <c r="CQ7" s="80">
        <v>3822</v>
      </c>
      <c r="CR7" s="80">
        <v>4236</v>
      </c>
      <c r="CS7" s="80">
        <v>593</v>
      </c>
      <c r="CT7" s="80">
        <v>6987</v>
      </c>
      <c r="CU7" s="80">
        <v>108538</v>
      </c>
      <c r="CV7" s="80">
        <v>58539</v>
      </c>
      <c r="CW7" s="80">
        <v>37685</v>
      </c>
      <c r="CX7" s="80">
        <v>2390</v>
      </c>
      <c r="CY7" s="80">
        <v>32739</v>
      </c>
      <c r="CZ7" s="80">
        <v>5211</v>
      </c>
      <c r="DA7" s="83">
        <v>12.1</v>
      </c>
      <c r="DB7" s="83">
        <v>16.600000000000001</v>
      </c>
      <c r="DC7" s="83">
        <v>14.5</v>
      </c>
      <c r="DD7" s="83">
        <v>15</v>
      </c>
      <c r="DE7" s="83">
        <v>14.9</v>
      </c>
      <c r="DF7" s="83">
        <v>35.9</v>
      </c>
      <c r="DG7" s="83">
        <v>35.299999999999997</v>
      </c>
      <c r="DH7" s="83">
        <v>32.299999999999997</v>
      </c>
      <c r="DI7" s="83">
        <v>35.799999999999997</v>
      </c>
      <c r="DJ7" s="83">
        <v>31.7</v>
      </c>
      <c r="DK7" s="83">
        <v>0</v>
      </c>
      <c r="DL7" s="83">
        <v>0</v>
      </c>
      <c r="DM7" s="83">
        <v>0</v>
      </c>
      <c r="DN7" s="83">
        <v>0.2</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t="s">
        <v>126</v>
      </c>
      <c r="IX7" s="83" t="s">
        <v>126</v>
      </c>
      <c r="IY7" s="83" t="s">
        <v>126</v>
      </c>
      <c r="IZ7" s="83" t="s">
        <v>126</v>
      </c>
      <c r="JA7" s="83" t="s">
        <v>126</v>
      </c>
      <c r="JB7" s="83" t="s">
        <v>126</v>
      </c>
      <c r="JC7" s="83">
        <v>19.600000000000001</v>
      </c>
      <c r="JD7" s="83">
        <v>18.5</v>
      </c>
      <c r="JE7" s="83">
        <v>16.100000000000001</v>
      </c>
      <c r="JF7" s="83">
        <v>19.600000000000001</v>
      </c>
      <c r="JG7" s="83">
        <v>17.899999999999999</v>
      </c>
      <c r="JH7" s="83" t="s">
        <v>126</v>
      </c>
      <c r="JI7" s="83" t="s">
        <v>126</v>
      </c>
      <c r="JJ7" s="83" t="s">
        <v>126</v>
      </c>
      <c r="JK7" s="83" t="s">
        <v>126</v>
      </c>
      <c r="JL7" s="83" t="s">
        <v>126</v>
      </c>
      <c r="JM7" s="83">
        <v>45.4</v>
      </c>
      <c r="JN7" s="83">
        <v>46.6</v>
      </c>
      <c r="JO7" s="83">
        <v>48.3</v>
      </c>
      <c r="JP7" s="83">
        <v>48.2</v>
      </c>
      <c r="JQ7" s="83">
        <v>34.5</v>
      </c>
      <c r="JR7" s="83" t="s">
        <v>126</v>
      </c>
      <c r="JS7" s="83" t="s">
        <v>126</v>
      </c>
      <c r="JT7" s="83" t="s">
        <v>126</v>
      </c>
      <c r="JU7" s="83" t="s">
        <v>126</v>
      </c>
      <c r="JV7" s="83" t="s">
        <v>126</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86.6</v>
      </c>
      <c r="KR7" s="83">
        <v>98.4</v>
      </c>
      <c r="KS7" s="83">
        <v>98.4</v>
      </c>
      <c r="KT7" s="83">
        <v>99.1</v>
      </c>
      <c r="KU7" s="83">
        <v>98.8</v>
      </c>
      <c r="KV7" s="80">
        <v>5211</v>
      </c>
      <c r="KW7" s="83">
        <v>12.1</v>
      </c>
      <c r="KX7" s="83">
        <v>16.600000000000001</v>
      </c>
      <c r="KY7" s="83">
        <v>14.5</v>
      </c>
      <c r="KZ7" s="83">
        <v>15</v>
      </c>
      <c r="LA7" s="83">
        <v>14.9</v>
      </c>
      <c r="LB7" s="83">
        <v>6.4</v>
      </c>
      <c r="LC7" s="83">
        <v>13.7</v>
      </c>
      <c r="LD7" s="83">
        <v>12</v>
      </c>
      <c r="LE7" s="83">
        <v>14.5</v>
      </c>
      <c r="LF7" s="83">
        <v>14.9</v>
      </c>
      <c r="LG7" s="83">
        <v>0</v>
      </c>
      <c r="LH7" s="83">
        <v>0</v>
      </c>
      <c r="LI7" s="83">
        <v>0</v>
      </c>
      <c r="LJ7" s="83">
        <v>0.2</v>
      </c>
      <c r="LK7" s="83">
        <v>0</v>
      </c>
      <c r="LL7" s="83">
        <v>0.2</v>
      </c>
      <c r="LM7" s="83">
        <v>2.5</v>
      </c>
      <c r="LN7" s="83">
        <v>0.3</v>
      </c>
      <c r="LO7" s="83">
        <v>0.3</v>
      </c>
      <c r="LP7" s="83">
        <v>0.3</v>
      </c>
      <c r="LQ7" s="83">
        <v>0</v>
      </c>
      <c r="LR7" s="83">
        <v>0</v>
      </c>
      <c r="LS7" s="83">
        <v>0</v>
      </c>
      <c r="LT7" s="83">
        <v>0</v>
      </c>
      <c r="LU7" s="83">
        <v>0</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4</v>
      </c>
      <c r="NH7" s="83">
        <v>4</v>
      </c>
      <c r="NI7" s="83">
        <v>4</v>
      </c>
      <c r="NJ7" s="83">
        <v>4</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（最大出力合計5,211kW）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（最大出力合計5,211kW）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107.4</v>
      </c>
      <c r="AZ11" s="95">
        <f>AZ7</f>
        <v>101.5</v>
      </c>
      <c r="BA11" s="95">
        <f>BA7</f>
        <v>101.5</v>
      </c>
      <c r="BB11" s="95">
        <f>BB7</f>
        <v>100.2</v>
      </c>
      <c r="BC11" s="95">
        <f>BC7</f>
        <v>102.5</v>
      </c>
      <c r="BD11" s="84"/>
      <c r="BE11" s="84"/>
      <c r="BF11" s="84"/>
      <c r="BG11" s="84"/>
      <c r="BH11" s="84"/>
      <c r="BI11" s="94" t="s">
        <v>139</v>
      </c>
      <c r="BJ11" s="95">
        <f>BJ7</f>
        <v>149</v>
      </c>
      <c r="BK11" s="95">
        <f>BK7</f>
        <v>175.8</v>
      </c>
      <c r="BL11" s="95">
        <f>BL7</f>
        <v>159.6</v>
      </c>
      <c r="BM11" s="95">
        <f>BM7</f>
        <v>159.30000000000001</v>
      </c>
      <c r="BN11" s="95">
        <f>BN7</f>
        <v>156.5</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39645.199999999997</v>
      </c>
      <c r="CG11" s="95">
        <f>CG7</f>
        <v>42461.7</v>
      </c>
      <c r="CH11" s="95">
        <f>CH7</f>
        <v>42174.400000000001</v>
      </c>
      <c r="CI11" s="95">
        <f>CI7</f>
        <v>43380.7</v>
      </c>
      <c r="CJ11" s="95">
        <f>CJ7</f>
        <v>42445.8</v>
      </c>
      <c r="CK11" s="84"/>
      <c r="CL11" s="84"/>
      <c r="CM11" s="84"/>
      <c r="CN11" s="84"/>
      <c r="CO11" s="94" t="s">
        <v>139</v>
      </c>
      <c r="CP11" s="96">
        <f>CP7</f>
        <v>4423</v>
      </c>
      <c r="CQ11" s="96">
        <f>CQ7</f>
        <v>3822</v>
      </c>
      <c r="CR11" s="96">
        <f>CR7</f>
        <v>4236</v>
      </c>
      <c r="CS11" s="96">
        <f>CS7</f>
        <v>593</v>
      </c>
      <c r="CT11" s="96">
        <f>CT7</f>
        <v>6987</v>
      </c>
      <c r="CU11" s="84"/>
      <c r="CV11" s="84"/>
      <c r="CW11" s="84"/>
      <c r="CX11" s="84"/>
      <c r="CY11" s="84"/>
      <c r="CZ11" s="94" t="s">
        <v>139</v>
      </c>
      <c r="DA11" s="95">
        <f>DA7</f>
        <v>12.1</v>
      </c>
      <c r="DB11" s="95">
        <f>DB7</f>
        <v>16.600000000000001</v>
      </c>
      <c r="DC11" s="95">
        <f>DC7</f>
        <v>14.5</v>
      </c>
      <c r="DD11" s="95">
        <f>DD7</f>
        <v>15</v>
      </c>
      <c r="DE11" s="95">
        <f>DE7</f>
        <v>14.9</v>
      </c>
      <c r="DF11" s="84"/>
      <c r="DG11" s="84"/>
      <c r="DH11" s="84"/>
      <c r="DI11" s="84"/>
      <c r="DJ11" s="94" t="s">
        <v>139</v>
      </c>
      <c r="DK11" s="95">
        <f>DK7</f>
        <v>0</v>
      </c>
      <c r="DL11" s="95">
        <f>DL7</f>
        <v>0</v>
      </c>
      <c r="DM11" s="95">
        <f>DM7</f>
        <v>0</v>
      </c>
      <c r="DN11" s="95">
        <f>DN7</f>
        <v>0.2</v>
      </c>
      <c r="DO11" s="95">
        <f>DO7</f>
        <v>0</v>
      </c>
      <c r="DP11" s="84"/>
      <c r="DQ11" s="84"/>
      <c r="DR11" s="84"/>
      <c r="DS11" s="84"/>
      <c r="DT11" s="94" t="s">
        <v>139</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12.1</v>
      </c>
      <c r="KX11" s="95">
        <f>KX7</f>
        <v>16.600000000000001</v>
      </c>
      <c r="KY11" s="95">
        <f>KY7</f>
        <v>14.5</v>
      </c>
      <c r="KZ11" s="95">
        <f>KZ7</f>
        <v>15</v>
      </c>
      <c r="LA11" s="95">
        <f>LA7</f>
        <v>14.9</v>
      </c>
      <c r="LB11" s="84"/>
      <c r="LC11" s="84"/>
      <c r="LD11" s="84"/>
      <c r="LE11" s="84"/>
      <c r="LF11" s="94" t="s">
        <v>139</v>
      </c>
      <c r="LG11" s="95">
        <f>LG7</f>
        <v>0</v>
      </c>
      <c r="LH11" s="95">
        <f>LH7</f>
        <v>0</v>
      </c>
      <c r="LI11" s="95">
        <f>LI7</f>
        <v>0</v>
      </c>
      <c r="LJ11" s="95">
        <f>LJ7</f>
        <v>0.2</v>
      </c>
      <c r="LK11" s="95">
        <f>LK7</f>
        <v>0</v>
      </c>
      <c r="LL11" s="84"/>
      <c r="LM11" s="84"/>
      <c r="LN11" s="84"/>
      <c r="LO11" s="84"/>
      <c r="LP11" s="94" t="s">
        <v>139</v>
      </c>
      <c r="LQ11" s="95">
        <f>LQ7</f>
        <v>0</v>
      </c>
      <c r="LR11" s="95">
        <f>LR7</f>
        <v>0</v>
      </c>
      <c r="LS11" s="95">
        <f>LS7</f>
        <v>0</v>
      </c>
      <c r="LT11" s="95">
        <f>LT7</f>
        <v>0</v>
      </c>
      <c r="LU11" s="95">
        <f>LU7</f>
        <v>0</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164.1</v>
      </c>
      <c r="AZ12" s="95">
        <f>BE7</f>
        <v>124.4</v>
      </c>
      <c r="BA12" s="95">
        <f>BF7</f>
        <v>118.8</v>
      </c>
      <c r="BB12" s="95">
        <f>BG7</f>
        <v>88.8</v>
      </c>
      <c r="BC12" s="95">
        <f>BH7</f>
        <v>121.3</v>
      </c>
      <c r="BD12" s="84"/>
      <c r="BE12" s="84"/>
      <c r="BF12" s="84"/>
      <c r="BG12" s="84"/>
      <c r="BH12" s="84"/>
      <c r="BI12" s="94" t="s">
        <v>140</v>
      </c>
      <c r="BJ12" s="95">
        <f>BO7</f>
        <v>366.9</v>
      </c>
      <c r="BK12" s="95">
        <f>BP7</f>
        <v>324.60000000000002</v>
      </c>
      <c r="BL12" s="95">
        <f>BQ7</f>
        <v>255.4</v>
      </c>
      <c r="BM12" s="95">
        <f>BR7</f>
        <v>269.8</v>
      </c>
      <c r="BN12" s="95">
        <f>BS7</f>
        <v>247.9</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f>CK7</f>
        <v>11717.4</v>
      </c>
      <c r="CG12" s="95">
        <f>CL7</f>
        <v>17642.5</v>
      </c>
      <c r="CH12" s="95">
        <f>CM7</f>
        <v>18815.8</v>
      </c>
      <c r="CI12" s="95">
        <f>CN7</f>
        <v>22847.9</v>
      </c>
      <c r="CJ12" s="95">
        <f>CO7</f>
        <v>19210.5</v>
      </c>
      <c r="CK12" s="84"/>
      <c r="CL12" s="84"/>
      <c r="CM12" s="84"/>
      <c r="CN12" s="84"/>
      <c r="CO12" s="94" t="s">
        <v>140</v>
      </c>
      <c r="CP12" s="96">
        <f>CU7</f>
        <v>108538</v>
      </c>
      <c r="CQ12" s="96">
        <f>CV7</f>
        <v>58539</v>
      </c>
      <c r="CR12" s="96">
        <f>CW7</f>
        <v>37685</v>
      </c>
      <c r="CS12" s="96">
        <f>CX7</f>
        <v>2390</v>
      </c>
      <c r="CT12" s="96">
        <f>CY7</f>
        <v>32739</v>
      </c>
      <c r="CU12" s="84"/>
      <c r="CV12" s="84"/>
      <c r="CW12" s="84"/>
      <c r="CX12" s="84"/>
      <c r="CY12" s="84"/>
      <c r="CZ12" s="94" t="s">
        <v>140</v>
      </c>
      <c r="DA12" s="95">
        <f>DF7</f>
        <v>35.9</v>
      </c>
      <c r="DB12" s="95">
        <f>DG7</f>
        <v>35.299999999999997</v>
      </c>
      <c r="DC12" s="95">
        <f>DH7</f>
        <v>32.299999999999997</v>
      </c>
      <c r="DD12" s="95">
        <f>DI7</f>
        <v>35.799999999999997</v>
      </c>
      <c r="DE12" s="95">
        <f>DJ7</f>
        <v>31.7</v>
      </c>
      <c r="DF12" s="84"/>
      <c r="DG12" s="84"/>
      <c r="DH12" s="84"/>
      <c r="DI12" s="84"/>
      <c r="DJ12" s="94" t="s">
        <v>140</v>
      </c>
      <c r="DK12" s="95">
        <f>DP7</f>
        <v>23</v>
      </c>
      <c r="DL12" s="95">
        <f>DQ7</f>
        <v>14.6</v>
      </c>
      <c r="DM12" s="95">
        <f>DR7</f>
        <v>17.3</v>
      </c>
      <c r="DN12" s="95">
        <f>DS7</f>
        <v>14.6</v>
      </c>
      <c r="DO12" s="95">
        <f>DT7</f>
        <v>11.9</v>
      </c>
      <c r="DP12" s="84"/>
      <c r="DQ12" s="84"/>
      <c r="DR12" s="84"/>
      <c r="DS12" s="84"/>
      <c r="DT12" s="94" t="s">
        <v>140</v>
      </c>
      <c r="DU12" s="95">
        <f>DZ7</f>
        <v>106.8</v>
      </c>
      <c r="DV12" s="95">
        <f>EA7</f>
        <v>102</v>
      </c>
      <c r="DW12" s="95">
        <f>EB7</f>
        <v>100.7</v>
      </c>
      <c r="DX12" s="95">
        <f>EC7</f>
        <v>100.1</v>
      </c>
      <c r="DY12" s="95">
        <f>ED7</f>
        <v>132.80000000000001</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f>ET7</f>
        <v>61.5</v>
      </c>
      <c r="EP12" s="95">
        <f>EU7</f>
        <v>74.599999999999994</v>
      </c>
      <c r="EQ12" s="95">
        <f>EV7</f>
        <v>77.099999999999994</v>
      </c>
      <c r="ER12" s="95">
        <f>EW7</f>
        <v>79.8</v>
      </c>
      <c r="ES12" s="95">
        <f>EX7</f>
        <v>88</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t="str">
        <f>IF($IX$8,JC7,"-")</f>
        <v>-</v>
      </c>
      <c r="IY12" s="95" t="str">
        <f>IF($IX$8,JD7,"-")</f>
        <v>-</v>
      </c>
      <c r="IZ12" s="95" t="str">
        <f>IF($IX$8,JE7,"-")</f>
        <v>-</v>
      </c>
      <c r="JA12" s="95" t="str">
        <f>IF($IX$8,JF7,"-")</f>
        <v>-</v>
      </c>
      <c r="JB12" s="95" t="str">
        <f>IF($IX$8,JG7,"-")</f>
        <v>-</v>
      </c>
      <c r="JC12" s="84"/>
      <c r="JD12" s="84"/>
      <c r="JE12" s="84"/>
      <c r="JF12" s="84"/>
      <c r="JG12" s="94" t="s">
        <v>140</v>
      </c>
      <c r="JH12" s="95" t="str">
        <f>IF($JH$8,JM7,"-")</f>
        <v>-</v>
      </c>
      <c r="JI12" s="95" t="str">
        <f>IF($JH$8,JN7,"-")</f>
        <v>-</v>
      </c>
      <c r="JJ12" s="95" t="str">
        <f>IF($JH$8,JO7,"-")</f>
        <v>-</v>
      </c>
      <c r="JK12" s="95" t="str">
        <f>IF($JH$8,JP7,"-")</f>
        <v>-</v>
      </c>
      <c r="JL12" s="95" t="str">
        <f>IF($JH$8,JQ7,"-")</f>
        <v>-</v>
      </c>
      <c r="JM12" s="84"/>
      <c r="JN12" s="84"/>
      <c r="JO12" s="84"/>
      <c r="JP12" s="84"/>
      <c r="JQ12" s="94" t="s">
        <v>140</v>
      </c>
      <c r="JR12" s="95" t="str">
        <f>IF($JR$8,JW7,"-")</f>
        <v>-</v>
      </c>
      <c r="JS12" s="95" t="str">
        <f>IF($JR$8,JX7,"-")</f>
        <v>-</v>
      </c>
      <c r="JT12" s="95" t="str">
        <f>IF($JR$8,JY7,"-")</f>
        <v>-</v>
      </c>
      <c r="JU12" s="95" t="str">
        <f>IF($JR$8,JZ7,"-")</f>
        <v>-</v>
      </c>
      <c r="JV12" s="95" t="str">
        <f>IF($JR$8,KA7,"-")</f>
        <v>-</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t="str">
        <f>IF($KL$8,KQ7,"-")</f>
        <v>-</v>
      </c>
      <c r="KM12" s="95" t="str">
        <f>IF($KL$8,KR7,"-")</f>
        <v>-</v>
      </c>
      <c r="KN12" s="95" t="str">
        <f>IF($KL$8,KS7,"-")</f>
        <v>-</v>
      </c>
      <c r="KO12" s="95" t="str">
        <f>IF($KL$8,KT7,"-")</f>
        <v>-</v>
      </c>
      <c r="KP12" s="95" t="str">
        <f>IF($KL$8,KU7,"-")</f>
        <v>-</v>
      </c>
      <c r="KQ12" s="84"/>
      <c r="KR12" s="84"/>
      <c r="KS12" s="84"/>
      <c r="KT12" s="84"/>
      <c r="KU12" s="84"/>
      <c r="KV12" s="94" t="s">
        <v>140</v>
      </c>
      <c r="KW12" s="95">
        <f>IF($KW$8,LB7,"-")</f>
        <v>6.4</v>
      </c>
      <c r="KX12" s="95">
        <f>IF($KW$8,LC7,"-")</f>
        <v>13.7</v>
      </c>
      <c r="KY12" s="95">
        <f>IF($KW$8,LD7,"-")</f>
        <v>12</v>
      </c>
      <c r="KZ12" s="95">
        <f>IF($KW$8,LE7,"-")</f>
        <v>14.5</v>
      </c>
      <c r="LA12" s="95">
        <f>IF($KW$8,LF7,"-")</f>
        <v>14.9</v>
      </c>
      <c r="LB12" s="84"/>
      <c r="LC12" s="84"/>
      <c r="LD12" s="84"/>
      <c r="LE12" s="84"/>
      <c r="LF12" s="94" t="s">
        <v>140</v>
      </c>
      <c r="LG12" s="95">
        <f>IF($LG$8,LL7,"-")</f>
        <v>0.2</v>
      </c>
      <c r="LH12" s="95">
        <f>IF($LG$8,LM7,"-")</f>
        <v>2.5</v>
      </c>
      <c r="LI12" s="95">
        <f>IF($LG$8,LN7,"-")</f>
        <v>0.3</v>
      </c>
      <c r="LJ12" s="95">
        <f>IF($LG$8,LO7,"-")</f>
        <v>0.3</v>
      </c>
      <c r="LK12" s="95">
        <f>IF($LG$8,LP7,"-")</f>
        <v>0.3</v>
      </c>
      <c r="LL12" s="84"/>
      <c r="LM12" s="84"/>
      <c r="LN12" s="84"/>
      <c r="LO12" s="84"/>
      <c r="LP12" s="94" t="s">
        <v>140</v>
      </c>
      <c r="LQ12" s="95">
        <f>IF($LQ$8,LV7,"-")</f>
        <v>448</v>
      </c>
      <c r="LR12" s="95">
        <f>IF($LQ$8,LW7,"-")</f>
        <v>259</v>
      </c>
      <c r="LS12" s="95">
        <f>IF($LQ$8,LX7,"-")</f>
        <v>197.2</v>
      </c>
      <c r="LT12" s="95">
        <f>IF($LQ$8,LY7,"-")</f>
        <v>184.6</v>
      </c>
      <c r="LU12" s="95">
        <f>IF($LQ$8,LZ7,"-")</f>
        <v>174.5</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197" t="s">
        <v>143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144</v>
      </c>
      <c r="C15" s="196"/>
      <c r="D15" s="100"/>
      <c r="E15" s="97">
        <v>1</v>
      </c>
      <c r="F15" s="196" t="s">
        <v>145</v>
      </c>
      <c r="G15" s="196"/>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148</v>
      </c>
      <c r="C16" s="196"/>
      <c r="D16" s="100"/>
      <c r="E16" s="97">
        <f>E15+1</f>
        <v>2</v>
      </c>
      <c r="F16" s="196" t="s">
        <v>149</v>
      </c>
      <c r="G16" s="196"/>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151</v>
      </c>
      <c r="C17" s="196"/>
      <c r="D17" s="100"/>
      <c r="E17" s="97">
        <f t="shared" ref="E17" si="8">E16+1</f>
        <v>3</v>
      </c>
      <c r="F17" s="196" t="s">
        <v>152</v>
      </c>
      <c r="G17" s="196"/>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107.4</v>
      </c>
      <c r="AZ17" s="106">
        <f t="shared" ref="AZ17:BC17" si="9">IF(AZ7="-",NA(),AZ7)</f>
        <v>101.5</v>
      </c>
      <c r="BA17" s="106">
        <f t="shared" si="9"/>
        <v>101.5</v>
      </c>
      <c r="BB17" s="106">
        <f t="shared" si="9"/>
        <v>100.2</v>
      </c>
      <c r="BC17" s="106">
        <f t="shared" si="9"/>
        <v>102.5</v>
      </c>
      <c r="BD17" s="100"/>
      <c r="BE17" s="100"/>
      <c r="BF17" s="100"/>
      <c r="BG17" s="100"/>
      <c r="BH17" s="100"/>
      <c r="BI17" s="105" t="s">
        <v>154</v>
      </c>
      <c r="BJ17" s="106">
        <f>IF(BJ7="-",NA(),BJ7)</f>
        <v>149</v>
      </c>
      <c r="BK17" s="106">
        <f t="shared" ref="BK17:BN17" si="10">IF(BK7="-",NA(),BK7)</f>
        <v>175.8</v>
      </c>
      <c r="BL17" s="106">
        <f t="shared" si="10"/>
        <v>159.6</v>
      </c>
      <c r="BM17" s="106">
        <f t="shared" si="10"/>
        <v>159.30000000000001</v>
      </c>
      <c r="BN17" s="106">
        <f t="shared" si="10"/>
        <v>156.5</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f>IF(CF7="-",NA(),CF7)</f>
        <v>39645.199999999997</v>
      </c>
      <c r="CG17" s="106">
        <f t="shared" ref="CG17:CJ17" si="12">IF(CG7="-",NA(),CG7)</f>
        <v>42461.7</v>
      </c>
      <c r="CH17" s="106">
        <f t="shared" si="12"/>
        <v>42174.400000000001</v>
      </c>
      <c r="CI17" s="106">
        <f t="shared" si="12"/>
        <v>43380.7</v>
      </c>
      <c r="CJ17" s="106">
        <f t="shared" si="12"/>
        <v>42445.8</v>
      </c>
      <c r="CK17" s="100"/>
      <c r="CL17" s="100"/>
      <c r="CM17" s="100"/>
      <c r="CN17" s="100"/>
      <c r="CO17" s="105" t="s">
        <v>154</v>
      </c>
      <c r="CP17" s="107">
        <f>IF(CP7="-",NA(),CP7)</f>
        <v>4423</v>
      </c>
      <c r="CQ17" s="107">
        <f t="shared" ref="CQ17:CT17" si="13">IF(CQ7="-",NA(),CQ7)</f>
        <v>3822</v>
      </c>
      <c r="CR17" s="107">
        <f t="shared" si="13"/>
        <v>4236</v>
      </c>
      <c r="CS17" s="107">
        <f t="shared" si="13"/>
        <v>593</v>
      </c>
      <c r="CT17" s="107">
        <f t="shared" si="13"/>
        <v>6987</v>
      </c>
      <c r="CU17" s="100"/>
      <c r="CV17" s="100"/>
      <c r="CW17" s="100"/>
      <c r="CX17" s="100"/>
      <c r="CY17" s="100"/>
      <c r="CZ17" s="105" t="s">
        <v>154</v>
      </c>
      <c r="DA17" s="106">
        <f>IF(DA7="-",NA(),DA7)</f>
        <v>12.1</v>
      </c>
      <c r="DB17" s="106">
        <f t="shared" ref="DB17:DE17" si="14">IF(DB7="-",NA(),DB7)</f>
        <v>16.600000000000001</v>
      </c>
      <c r="DC17" s="106">
        <f t="shared" si="14"/>
        <v>14.5</v>
      </c>
      <c r="DD17" s="106">
        <f t="shared" si="14"/>
        <v>15</v>
      </c>
      <c r="DE17" s="106">
        <f t="shared" si="14"/>
        <v>14.9</v>
      </c>
      <c r="DF17" s="100"/>
      <c r="DG17" s="100"/>
      <c r="DH17" s="100"/>
      <c r="DI17" s="100"/>
      <c r="DJ17" s="105" t="s">
        <v>154</v>
      </c>
      <c r="DK17" s="106">
        <f>IF(DK7="-",NA(),DK7)</f>
        <v>0</v>
      </c>
      <c r="DL17" s="106">
        <f t="shared" ref="DL17:DO17" si="15">IF(DL7="-",NA(),DL7)</f>
        <v>0</v>
      </c>
      <c r="DM17" s="106">
        <f t="shared" si="15"/>
        <v>0</v>
      </c>
      <c r="DN17" s="106">
        <f t="shared" si="15"/>
        <v>0.2</v>
      </c>
      <c r="DO17" s="106">
        <f t="shared" si="15"/>
        <v>0</v>
      </c>
      <c r="DP17" s="100"/>
      <c r="DQ17" s="100"/>
      <c r="DR17" s="100"/>
      <c r="DS17" s="100"/>
      <c r="DT17" s="105" t="s">
        <v>154</v>
      </c>
      <c r="DU17" s="106">
        <f>IF(DU7="-",NA(),DU7)</f>
        <v>0</v>
      </c>
      <c r="DV17" s="106">
        <f t="shared" ref="DV17:DY17" si="16">IF(DV7="-",NA(),DV7)</f>
        <v>0</v>
      </c>
      <c r="DW17" s="106">
        <f t="shared" si="16"/>
        <v>0</v>
      </c>
      <c r="DX17" s="106">
        <f t="shared" si="16"/>
        <v>0</v>
      </c>
      <c r="DY17" s="106">
        <f t="shared" si="16"/>
        <v>0</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154</v>
      </c>
      <c r="KW17" s="106">
        <f>IF(KW7="-",NA(),KW7)</f>
        <v>12.1</v>
      </c>
      <c r="KX17" s="106">
        <f t="shared" ref="KX17:LA17" si="34">IF(KX7="-",NA(),KX7)</f>
        <v>16.600000000000001</v>
      </c>
      <c r="KY17" s="106">
        <f t="shared" si="34"/>
        <v>14.5</v>
      </c>
      <c r="KZ17" s="106">
        <f t="shared" si="34"/>
        <v>15</v>
      </c>
      <c r="LA17" s="106">
        <f t="shared" si="34"/>
        <v>14.9</v>
      </c>
      <c r="LB17" s="100"/>
      <c r="LC17" s="100"/>
      <c r="LD17" s="100"/>
      <c r="LE17" s="100"/>
      <c r="LF17" s="105" t="s">
        <v>154</v>
      </c>
      <c r="LG17" s="106">
        <f>IF(LG7="-",NA(),LG7)</f>
        <v>0</v>
      </c>
      <c r="LH17" s="106">
        <f t="shared" ref="LH17:LK17" si="35">IF(LH7="-",NA(),LH7)</f>
        <v>0</v>
      </c>
      <c r="LI17" s="106">
        <f t="shared" si="35"/>
        <v>0</v>
      </c>
      <c r="LJ17" s="106">
        <f t="shared" si="35"/>
        <v>0.2</v>
      </c>
      <c r="LK17" s="106">
        <f t="shared" si="35"/>
        <v>0</v>
      </c>
      <c r="LL17" s="100"/>
      <c r="LM17" s="100"/>
      <c r="LN17" s="100"/>
      <c r="LO17" s="100"/>
      <c r="LP17" s="105" t="s">
        <v>154</v>
      </c>
      <c r="LQ17" s="106">
        <f>IF(LQ7="-",NA(),LQ7)</f>
        <v>0</v>
      </c>
      <c r="LR17" s="106">
        <f t="shared" ref="LR17:LU17" si="36">IF(LR7="-",NA(),LR7)</f>
        <v>0</v>
      </c>
      <c r="LS17" s="106">
        <f t="shared" si="36"/>
        <v>0</v>
      </c>
      <c r="LT17" s="106">
        <f t="shared" si="36"/>
        <v>0</v>
      </c>
      <c r="LU17" s="106">
        <f t="shared" si="36"/>
        <v>0</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156</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156</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156</v>
      </c>
      <c r="DK18" s="106">
        <f>IF(DP7="-",NA(),DP7)</f>
        <v>23</v>
      </c>
      <c r="DL18" s="106">
        <f t="shared" ref="DL18:DO18" si="45">IF(DQ7="-",NA(),DQ7)</f>
        <v>14.6</v>
      </c>
      <c r="DM18" s="106">
        <f t="shared" si="45"/>
        <v>17.3</v>
      </c>
      <c r="DN18" s="106">
        <f t="shared" si="45"/>
        <v>14.6</v>
      </c>
      <c r="DO18" s="106">
        <f t="shared" si="45"/>
        <v>11.9</v>
      </c>
      <c r="DP18" s="100"/>
      <c r="DQ18" s="100"/>
      <c r="DR18" s="100"/>
      <c r="DS18" s="100"/>
      <c r="DT18" s="105" t="s">
        <v>156</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156</v>
      </c>
      <c r="LG18" s="106">
        <f>IF(OR(NOT($LG$8),LL7="-"),NA(),LL7)</f>
        <v>0.2</v>
      </c>
      <c r="LH18" s="106">
        <f>IF(OR(NOT($LG$8),LM7="-"),NA(),LM7)</f>
        <v>2.5</v>
      </c>
      <c r="LI18" s="106">
        <f>IF(OR(NOT($LG$8),LN7="-"),NA(),LN7)</f>
        <v>0.3</v>
      </c>
      <c r="LJ18" s="106">
        <f>IF(OR(NOT($LG$8),LO7="-"),NA(),LO7)</f>
        <v>0.3</v>
      </c>
      <c r="LK18" s="106">
        <f>IF(OR(NOT($LG$8),LP7="-"),NA(),LP7)</f>
        <v>0.3</v>
      </c>
      <c r="LL18" s="100"/>
      <c r="LM18" s="100"/>
      <c r="LN18" s="100"/>
      <c r="LO18" s="100"/>
      <c r="LP18" s="105" t="s">
        <v>156</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158</v>
      </c>
      <c r="C20" s="196"/>
      <c r="D20" s="100"/>
    </row>
    <row r="21" spans="1:374">
      <c r="A21" s="97">
        <f t="shared" si="7"/>
        <v>7</v>
      </c>
      <c r="B21" s="196" t="s">
        <v>159</v>
      </c>
      <c r="C21" s="196"/>
      <c r="D21" s="100"/>
    </row>
    <row r="22" spans="1:374">
      <c r="A22" s="97">
        <f t="shared" si="7"/>
        <v>8</v>
      </c>
      <c r="B22" s="196" t="s">
        <v>160</v>
      </c>
      <c r="C22" s="196"/>
      <c r="D22" s="100"/>
      <c r="E22" s="198" t="s">
        <v>161</v>
      </c>
      <c r="F22" s="199"/>
      <c r="G22" s="199"/>
      <c r="H22" s="199"/>
      <c r="I22" s="200"/>
    </row>
    <row r="23" spans="1:374">
      <c r="A23" s="97">
        <f t="shared" si="7"/>
        <v>9</v>
      </c>
      <c r="B23" s="196" t="s">
        <v>162</v>
      </c>
      <c r="C23" s="196"/>
      <c r="D23" s="100"/>
      <c r="E23" s="201"/>
      <c r="F23" s="202"/>
      <c r="G23" s="202"/>
      <c r="H23" s="202"/>
      <c r="I23" s="203"/>
    </row>
    <row r="24" spans="1:374">
      <c r="A24" s="97">
        <f t="shared" si="7"/>
        <v>10</v>
      </c>
      <c r="B24" s="196" t="s">
        <v>163</v>
      </c>
      <c r="C24" s="196"/>
      <c r="D24" s="100"/>
      <c r="E24" s="201"/>
      <c r="F24" s="202"/>
      <c r="G24" s="202"/>
      <c r="H24" s="202"/>
      <c r="I24" s="203"/>
    </row>
    <row r="25" spans="1:374">
      <c r="A25" s="97">
        <f t="shared" si="7"/>
        <v>11</v>
      </c>
      <c r="B25" s="196" t="s">
        <v>164</v>
      </c>
      <c r="C25" s="196"/>
      <c r="D25" s="100"/>
      <c r="E25" s="201"/>
      <c r="F25" s="202"/>
      <c r="G25" s="202"/>
      <c r="H25" s="202"/>
      <c r="I25" s="203"/>
    </row>
    <row r="26" spans="1:374">
      <c r="A26" s="97">
        <f t="shared" si="7"/>
        <v>12</v>
      </c>
      <c r="B26" s="196" t="s">
        <v>165</v>
      </c>
      <c r="C26" s="196"/>
      <c r="D26" s="100"/>
      <c r="E26" s="201"/>
      <c r="F26" s="202"/>
      <c r="G26" s="202"/>
      <c r="H26" s="202"/>
      <c r="I26" s="203"/>
    </row>
    <row r="27" spans="1:374">
      <c r="A27" s="97">
        <f t="shared" si="7"/>
        <v>13</v>
      </c>
      <c r="B27" s="196" t="s">
        <v>166</v>
      </c>
      <c r="C27" s="196"/>
      <c r="D27" s="100"/>
      <c r="E27" s="201"/>
      <c r="F27" s="202"/>
      <c r="G27" s="202"/>
      <c r="H27" s="202"/>
      <c r="I27" s="203"/>
    </row>
    <row r="28" spans="1:374">
      <c r="A28" s="97">
        <f t="shared" si="7"/>
        <v>14</v>
      </c>
      <c r="B28" s="196" t="s">
        <v>167</v>
      </c>
      <c r="C28" s="196"/>
      <c r="D28" s="100"/>
      <c r="E28" s="201"/>
      <c r="F28" s="202"/>
      <c r="G28" s="202"/>
      <c r="H28" s="202"/>
      <c r="I28" s="203"/>
    </row>
    <row r="29" spans="1:374">
      <c r="A29" s="97">
        <f t="shared" si="7"/>
        <v>15</v>
      </c>
      <c r="B29" s="196" t="s">
        <v>168</v>
      </c>
      <c r="C29" s="196"/>
      <c r="D29" s="100"/>
      <c r="E29" s="201"/>
      <c r="F29" s="202"/>
      <c r="G29" s="202"/>
      <c r="H29" s="202"/>
      <c r="I29" s="203"/>
    </row>
    <row r="30" spans="1:374">
      <c r="A30" s="97">
        <f t="shared" si="7"/>
        <v>16</v>
      </c>
      <c r="B30" s="196" t="s">
        <v>169</v>
      </c>
      <c r="C30" s="196"/>
      <c r="D30" s="100"/>
      <c r="E30" s="201"/>
      <c r="F30" s="202"/>
      <c r="G30" s="202"/>
      <c r="H30" s="202"/>
      <c r="I30" s="203"/>
    </row>
    <row r="31" spans="1:374">
      <c r="A31" s="97">
        <f t="shared" si="7"/>
        <v>17</v>
      </c>
      <c r="B31" s="196" t="s">
        <v>170</v>
      </c>
      <c r="C31" s="196"/>
      <c r="D31" s="100"/>
      <c r="E31" s="201"/>
      <c r="F31" s="202"/>
      <c r="G31" s="202"/>
      <c r="H31" s="202"/>
      <c r="I31" s="203"/>
    </row>
    <row r="32" spans="1:374">
      <c r="A32" s="97">
        <f t="shared" si="7"/>
        <v>18</v>
      </c>
      <c r="B32" s="196" t="s">
        <v>171</v>
      </c>
      <c r="C32" s="196"/>
      <c r="D32" s="100"/>
      <c r="E32" s="201"/>
      <c r="F32" s="202"/>
      <c r="G32" s="202"/>
      <c r="H32" s="202"/>
      <c r="I32" s="203"/>
    </row>
    <row r="33" spans="1:16">
      <c r="A33" s="97">
        <f t="shared" si="7"/>
        <v>19</v>
      </c>
      <c r="B33" s="196" t="s">
        <v>172</v>
      </c>
      <c r="C33" s="196"/>
      <c r="D33" s="100"/>
      <c r="E33" s="201"/>
      <c r="F33" s="202"/>
      <c r="G33" s="202"/>
      <c r="H33" s="202"/>
      <c r="I33" s="203"/>
    </row>
    <row r="34" spans="1:16">
      <c r="A34" s="97">
        <f t="shared" si="7"/>
        <v>20</v>
      </c>
      <c r="B34" s="196" t="s">
        <v>173</v>
      </c>
      <c r="C34" s="196"/>
      <c r="D34" s="100"/>
      <c r="E34" s="201"/>
      <c r="F34" s="202"/>
      <c r="G34" s="202"/>
      <c r="H34" s="202"/>
      <c r="I34" s="203"/>
    </row>
    <row r="35" spans="1:16" ht="25.5" customHeight="1">
      <c r="E35" s="204"/>
      <c r="F35" s="205"/>
      <c r="G35" s="205"/>
      <c r="H35" s="205"/>
      <c r="I35" s="206"/>
    </row>
    <row r="36" spans="1:16">
      <c r="A36" t="s">
        <v>174</v>
      </c>
      <c r="B36" t="s">
        <v>175</v>
      </c>
    </row>
    <row r="37" spans="1:16">
      <c r="A37" t="s">
        <v>176</v>
      </c>
      <c r="B37" t="s">
        <v>177</v>
      </c>
      <c r="L37" s="198" t="s">
        <v>161</v>
      </c>
      <c r="M37" s="199"/>
      <c r="N37" s="199"/>
      <c r="O37" s="199"/>
      <c r="P37" s="200"/>
    </row>
    <row r="38" spans="1:16">
      <c r="A38" t="s">
        <v>178</v>
      </c>
      <c r="B38" t="s">
        <v>179</v>
      </c>
      <c r="L38" s="201"/>
      <c r="M38" s="202"/>
      <c r="N38" s="202"/>
      <c r="O38" s="202"/>
      <c r="P38" s="203"/>
    </row>
    <row r="39" spans="1:16">
      <c r="A39" t="s">
        <v>180</v>
      </c>
      <c r="B39" t="s">
        <v>181</v>
      </c>
      <c r="L39" s="201"/>
      <c r="M39" s="202"/>
      <c r="N39" s="202"/>
      <c r="O39" s="202"/>
      <c r="P39" s="203"/>
    </row>
    <row r="40" spans="1:16">
      <c r="A40" t="s">
        <v>182</v>
      </c>
      <c r="B40" t="s">
        <v>183</v>
      </c>
      <c r="L40" s="201"/>
      <c r="M40" s="202"/>
      <c r="N40" s="202"/>
      <c r="O40" s="202"/>
      <c r="P40" s="203"/>
    </row>
    <row r="41" spans="1:16">
      <c r="A41" t="s">
        <v>184</v>
      </c>
      <c r="B41" t="s">
        <v>185</v>
      </c>
      <c r="L41" s="201"/>
      <c r="M41" s="202"/>
      <c r="N41" s="202"/>
      <c r="O41" s="202"/>
      <c r="P41" s="203"/>
    </row>
    <row r="42" spans="1:16">
      <c r="A42" t="s">
        <v>186</v>
      </c>
      <c r="B42" t="s">
        <v>187</v>
      </c>
      <c r="L42" s="201"/>
      <c r="M42" s="202"/>
      <c r="N42" s="202"/>
      <c r="O42" s="202"/>
      <c r="P42" s="203"/>
    </row>
    <row r="43" spans="1:16">
      <c r="A43" t="s">
        <v>188</v>
      </c>
      <c r="B43" t="s">
        <v>189</v>
      </c>
      <c r="L43" s="201"/>
      <c r="M43" s="202"/>
      <c r="N43" s="202"/>
      <c r="O43" s="202"/>
      <c r="P43" s="203"/>
    </row>
    <row r="44" spans="1:16">
      <c r="A44" t="s">
        <v>190</v>
      </c>
      <c r="B44" t="s">
        <v>191</v>
      </c>
      <c r="L44" s="201"/>
      <c r="M44" s="202"/>
      <c r="N44" s="202"/>
      <c r="O44" s="202"/>
      <c r="P44" s="203"/>
    </row>
    <row r="45" spans="1:16">
      <c r="A45" t="s">
        <v>192</v>
      </c>
      <c r="B45" t="s">
        <v>193</v>
      </c>
      <c r="L45" s="201"/>
      <c r="M45" s="202"/>
      <c r="N45" s="202"/>
      <c r="O45" s="202"/>
      <c r="P45" s="203"/>
    </row>
    <row r="46" spans="1:16">
      <c r="A46" t="s">
        <v>194</v>
      </c>
      <c r="B46" t="s">
        <v>195</v>
      </c>
      <c r="L46" s="201"/>
      <c r="M46" s="202"/>
      <c r="N46" s="202"/>
      <c r="O46" s="202"/>
      <c r="P46" s="203"/>
    </row>
    <row r="47" spans="1:16">
      <c r="A47" t="s">
        <v>196</v>
      </c>
      <c r="B47" t="s">
        <v>197</v>
      </c>
      <c r="L47" s="201"/>
      <c r="M47" s="202"/>
      <c r="N47" s="202"/>
      <c r="O47" s="202"/>
      <c r="P47" s="203"/>
    </row>
    <row r="48" spans="1:16">
      <c r="A48" t="s">
        <v>198</v>
      </c>
      <c r="B48" t="s">
        <v>199</v>
      </c>
      <c r="L48" s="201"/>
      <c r="M48" s="202"/>
      <c r="N48" s="202"/>
      <c r="O48" s="202"/>
      <c r="P48" s="203"/>
    </row>
    <row r="49" spans="1:16">
      <c r="A49" t="s">
        <v>200</v>
      </c>
      <c r="B49" t="s">
        <v>201</v>
      </c>
      <c r="L49" s="201"/>
      <c r="M49" s="202"/>
      <c r="N49" s="202"/>
      <c r="O49" s="202"/>
      <c r="P49" s="203"/>
    </row>
    <row r="50" spans="1:16" ht="26.25" customHeight="1">
      <c r="A50" t="s">
        <v>202</v>
      </c>
      <c r="B50" t="s">
        <v>203</v>
      </c>
      <c r="L50" s="204"/>
      <c r="M50" s="205"/>
      <c r="N50" s="205"/>
      <c r="O50" s="205"/>
      <c r="P50" s="206"/>
    </row>
    <row r="51" spans="1:16">
      <c r="A51" t="s">
        <v>204</v>
      </c>
      <c r="B51" t="s">
        <v>205</v>
      </c>
    </row>
    <row r="52" spans="1:16">
      <c r="A52" t="s">
        <v>206</v>
      </c>
      <c r="B52" t="s">
        <v>207</v>
      </c>
    </row>
    <row r="53" spans="1:16">
      <c r="A53" t="s">
        <v>208</v>
      </c>
      <c r="B53" t="s">
        <v>209</v>
      </c>
    </row>
    <row r="54" spans="1:16">
      <c r="A54" t="s">
        <v>210</v>
      </c>
      <c r="B54" t="s">
        <v>211</v>
      </c>
    </row>
    <row r="55" spans="1:16">
      <c r="A55" t="s">
        <v>212</v>
      </c>
      <c r="B55" t="s">
        <v>213</v>
      </c>
    </row>
    <row r="56" spans="1:16">
      <c r="A56" t="s">
        <v>214</v>
      </c>
      <c r="B56" t="s">
        <v>215</v>
      </c>
    </row>
    <row r="57" spans="1:16">
      <c r="A57" t="s">
        <v>216</v>
      </c>
      <c r="B57" t="s">
        <v>217</v>
      </c>
    </row>
    <row r="58" spans="1:16">
      <c r="A58" t="s">
        <v>218</v>
      </c>
      <c r="B58" t="s">
        <v>219</v>
      </c>
    </row>
    <row r="59" spans="1:16">
      <c r="A59" t="s">
        <v>220</v>
      </c>
      <c r="B59" t="s">
        <v>221</v>
      </c>
    </row>
    <row r="60" spans="1:16">
      <c r="A60" t="s">
        <v>222</v>
      </c>
      <c r="B60" t="s">
        <v>223</v>
      </c>
    </row>
    <row r="61" spans="1:16">
      <c r="A61" t="s">
        <v>224</v>
      </c>
      <c r="B61" t="s">
        <v>225</v>
      </c>
    </row>
    <row r="62" spans="1:16">
      <c r="A62" t="s">
        <v>226</v>
      </c>
      <c r="B62" t="s">
        <v>227</v>
      </c>
    </row>
    <row r="63" spans="1:16">
      <c r="A63" t="s">
        <v>228</v>
      </c>
      <c r="B63" t="s">
        <v>229</v>
      </c>
    </row>
    <row r="64" spans="1:16">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row r="86" spans="1:2">
      <c r="A86" t="s">
        <v>255</v>
      </c>
      <c r="B86" t="s">
        <v>256</v>
      </c>
    </row>
    <row r="87" spans="1:2">
      <c r="A87" t="s">
        <v>257</v>
      </c>
      <c r="B87" t="s">
        <v>256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2019-02-07T04:27:42Z</cp:lastPrinted>
  <dcterms:created xsi:type="dcterms:W3CDTF">2018-12-13T02:08:55Z</dcterms:created>
  <dcterms:modified xsi:type="dcterms:W3CDTF">2019-02-07T04:28:02Z</dcterms:modified>
  <cp:category/>
</cp:coreProperties>
</file>