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8○渋川市\"/>
    </mc:Choice>
  </mc:AlternateContent>
  <workbookProtection workbookAlgorithmName="SHA-512" workbookHashValue="73PmsOU4Nl8x31XclzSh9g5jdh3IDyz+mhiGlwpbXUugs+rulCznXms6LVKoGXipOnhIxAQYzeAQttHDBDX46Q==" workbookSaltValue="+di5RXJ6bME24tDS37J2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<sst xmlns="http://schemas.openxmlformats.org/spreadsheetml/2006/main" count="220" uniqueCount="108">
  <si>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</si>
  <si>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</si>
  <si>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</si>
  <si>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</si>
  <si>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</si>
  <si>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</si>
  <si>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</si>
  <si>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</si>
  <si>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</si>
  <si>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</si>
  <si>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</si>
  <si>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</si>
  <si>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</si>
  <si>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</si>
  <si>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</si>
  <si>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</si>
  <si>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</si>
  <si>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</si>
  <si>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</si>
  <si>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</si>
  <si>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</si>
  <si>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</si>
  <si>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</si>
  <si>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</si>
  <si>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</si>
  <si>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</si>
  <si>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</si>
  <si>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</si>
  <si>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</si>
  <si>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</si>
  <si>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</si>
  <si>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</si>
  <si>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</si>
  <si>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</si>
  <si>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</si>
  <si>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</si>
  <si>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</si>
  <si>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</si>
  <si>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</si>
  <si>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</si>
  <si>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</si>
  <si>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</si>
  <si>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</si>
  <si>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</si>
  <si>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</si>
  <si>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</si>
  <si>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</si>
  <si>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</si>
  <si>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</si>
  <si>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</si>
  <si>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</si>
  <si>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</si>
  <si>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</si>
  <si>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</si>
  <si>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</si>
  <si>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</si>
  <si>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</si>
  <si>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</si>
  <si>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</si>
  <si>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</si>
  <si>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</si>
  <si>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</si>
  <si>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</si>
  <si>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</si>
  <si>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</si>
  <si>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</si>
  <si>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</si>
  <si>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</si>
  <si>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</si>
  <si>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</si>
  <si>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</si>
  <si>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</si>
  <si>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</si>
  <si>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</si>
  <si>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</si>
  <si>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</si>
  <si>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</si>
  <si>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</si>
  <si>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</si>
  <si>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</si>
  <si>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</si>
  <si>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</si>
  <si>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</si>
  <si>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</si>
  <si>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</si>
  <si>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</si>
  <si>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</si>
  <si>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</si>
  <si>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</si>
  <si>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</si>
  <si>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</si>
  <si>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</si>
  <si>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</si>
  <si>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</si>
  <si>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</si>
  <si>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</si>
  <si>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</si>
  <si>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</si>
  <si>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</si>
  <si>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</si>
  <si>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</si>
  <si>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</si>
  <si>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</si>
  <si>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</si>
  <si>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</si>
  <si>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100％を超えて推移しており一定の健全性は保たれているが、減少傾向にあり一層の経営改善が必要である。
②累積欠損金比率
　欠損金は発生していないため0％で推移している。
③流動比率
　200％を超えて推移しており、短期債務の支払能力は保たれている。
④企業債残高対給水収益比率
　類似団体平均値を下回っており、借入に頼らない事業運営ができている。
⑤料金回収率
　100％を下回る状況が続いており、経費削減や有収率の向上等の経営改善が必要である。
⑥給水原価
　類似団体平均値を下回っているが、料金回収率は低いためさらなる改善が必要である。
⑦施設利用率
　平成28年度に簡易水道事業を譲り受けたことにより類似団体平均値を下回っており、適切な施設規模への検討が必要である。
⑧有収率
　類似団体平均値を下回っており、漏水調査や管路更新を進める等の対策が必要である。</t>
    <rPh sb="1" eb="3">
      <t>ケイジョウ</t>
    </rPh>
    <rPh sb="3" eb="5">
      <t>シュウシ</t>
    </rPh>
    <rPh sb="5" eb="7">
      <t>ヒリツ</t>
    </rPh>
    <rPh sb="14" eb="15">
      <t>コ</t>
    </rPh>
    <rPh sb="17" eb="19">
      <t>スイイ</t>
    </rPh>
    <rPh sb="23" eb="25">
      <t>イッテイ</t>
    </rPh>
    <rPh sb="26" eb="29">
      <t>ケンゼンセイ</t>
    </rPh>
    <rPh sb="30" eb="31">
      <t>タモ</t>
    </rPh>
    <rPh sb="38" eb="40">
      <t>ゲンショウ</t>
    </rPh>
    <rPh sb="40" eb="42">
      <t>ケイコウ</t>
    </rPh>
    <rPh sb="45" eb="47">
      <t>イッソウ</t>
    </rPh>
    <rPh sb="48" eb="50">
      <t>ケイエイ</t>
    </rPh>
    <rPh sb="50" eb="52">
      <t>カイゼン</t>
    </rPh>
    <rPh sb="53" eb="55">
      <t>ヒツヨウ</t>
    </rPh>
    <rPh sb="61" eb="63">
      <t>ルイセキ</t>
    </rPh>
    <rPh sb="63" eb="66">
      <t>ケッソンキン</t>
    </rPh>
    <rPh sb="66" eb="68">
      <t>ヒリツ</t>
    </rPh>
    <rPh sb="70" eb="73">
      <t>ケッソンキン</t>
    </rPh>
    <rPh sb="74" eb="76">
      <t>ハッセイ</t>
    </rPh>
    <rPh sb="86" eb="88">
      <t>スイイ</t>
    </rPh>
    <rPh sb="95" eb="97">
      <t>リュウドウ</t>
    </rPh>
    <rPh sb="97" eb="99">
      <t>ヒリツ</t>
    </rPh>
    <rPh sb="106" eb="107">
      <t>コ</t>
    </rPh>
    <rPh sb="109" eb="111">
      <t>スイイ</t>
    </rPh>
    <rPh sb="116" eb="118">
      <t>タンキ</t>
    </rPh>
    <rPh sb="118" eb="120">
      <t>サイム</t>
    </rPh>
    <rPh sb="121" eb="123">
      <t>シハラ</t>
    </rPh>
    <rPh sb="123" eb="125">
      <t>ノウリョク</t>
    </rPh>
    <rPh sb="126" eb="127">
      <t>タモ</t>
    </rPh>
    <rPh sb="135" eb="138">
      <t>キギョウサイ</t>
    </rPh>
    <rPh sb="138" eb="140">
      <t>ザンダカ</t>
    </rPh>
    <rPh sb="140" eb="141">
      <t>タイ</t>
    </rPh>
    <rPh sb="141" eb="143">
      <t>キュウスイ</t>
    </rPh>
    <rPh sb="143" eb="145">
      <t>シュウエキ</t>
    </rPh>
    <rPh sb="145" eb="147">
      <t>ヒリツ</t>
    </rPh>
    <rPh sb="149" eb="151">
      <t>ルイジ</t>
    </rPh>
    <rPh sb="151" eb="153">
      <t>ダンタイ</t>
    </rPh>
    <rPh sb="153" eb="156">
      <t>ヘイキンチ</t>
    </rPh>
    <rPh sb="157" eb="159">
      <t>シタマワ</t>
    </rPh>
    <rPh sb="164" eb="165">
      <t>カ</t>
    </rPh>
    <rPh sb="165" eb="166">
      <t>イ</t>
    </rPh>
    <rPh sb="167" eb="168">
      <t>タヨ</t>
    </rPh>
    <rPh sb="171" eb="173">
      <t>ジギョウ</t>
    </rPh>
    <rPh sb="173" eb="175">
      <t>ウンエイ</t>
    </rPh>
    <rPh sb="184" eb="186">
      <t>リョウキン</t>
    </rPh>
    <rPh sb="186" eb="189">
      <t>カイシュウリツ</t>
    </rPh>
    <rPh sb="196" eb="198">
      <t>シタマワ</t>
    </rPh>
    <rPh sb="199" eb="201">
      <t>ジョウキョウ</t>
    </rPh>
    <rPh sb="202" eb="203">
      <t>ツヅ</t>
    </rPh>
    <rPh sb="208" eb="210">
      <t>ケイヒ</t>
    </rPh>
    <rPh sb="210" eb="212">
      <t>サクゲン</t>
    </rPh>
    <rPh sb="213" eb="214">
      <t>ユウ</t>
    </rPh>
    <rPh sb="214" eb="215">
      <t>シュウ</t>
    </rPh>
    <rPh sb="215" eb="216">
      <t>リツ</t>
    </rPh>
    <rPh sb="217" eb="219">
      <t>コウジョウ</t>
    </rPh>
    <rPh sb="219" eb="220">
      <t>トウ</t>
    </rPh>
    <rPh sb="221" eb="223">
      <t>ケイエイ</t>
    </rPh>
    <rPh sb="223" eb="225">
      <t>カイゼン</t>
    </rPh>
    <rPh sb="226" eb="228">
      <t>ヒツヨウ</t>
    </rPh>
    <phoneticPr fontId="4"/>
  </si>
  <si>
    <t>①有形固定資産減価償却率
　類似団体平均値をやや上回っており老朽化が進んでいることから、計画的な更新が必要である。
②管路経年比率
　他事業関連に伴う管路布設替が集中したこともあり、類似団体平均値を上回っている。重点的・計画的な更新が必要である。
③管路更新率
　他事業関連に伴う管路布設替が集中したこともあり、類似団体平均値を下回っている。重点的・計画的な更新が必要である。</t>
    <rPh sb="1" eb="3">
      <t>ユウケイ</t>
    </rPh>
    <rPh sb="3" eb="7">
      <t>コテイシサン</t>
    </rPh>
    <rPh sb="7" eb="9">
      <t>ゲンカ</t>
    </rPh>
    <rPh sb="9" eb="11">
      <t>ショウキャク</t>
    </rPh>
    <rPh sb="11" eb="12">
      <t>リツ</t>
    </rPh>
    <rPh sb="14" eb="16">
      <t>ルイジ</t>
    </rPh>
    <rPh sb="16" eb="18">
      <t>ダンタイ</t>
    </rPh>
    <rPh sb="18" eb="21">
      <t>ヘイキンチ</t>
    </rPh>
    <rPh sb="24" eb="26">
      <t>ウワマワ</t>
    </rPh>
    <rPh sb="30" eb="33">
      <t>ロウキュウカ</t>
    </rPh>
    <rPh sb="34" eb="35">
      <t>スス</t>
    </rPh>
    <rPh sb="44" eb="47">
      <t>ケイカクテキ</t>
    </rPh>
    <rPh sb="48" eb="50">
      <t>コウシン</t>
    </rPh>
    <rPh sb="51" eb="53">
      <t>ヒツヨウ</t>
    </rPh>
    <rPh sb="59" eb="61">
      <t>カンロ</t>
    </rPh>
    <rPh sb="61" eb="63">
      <t>ケイネン</t>
    </rPh>
    <rPh sb="63" eb="65">
      <t>ヒリツ</t>
    </rPh>
    <rPh sb="67" eb="70">
      <t>タジギョウ</t>
    </rPh>
    <rPh sb="70" eb="72">
      <t>カンレン</t>
    </rPh>
    <rPh sb="73" eb="74">
      <t>トモナ</t>
    </rPh>
    <rPh sb="75" eb="77">
      <t>カンロ</t>
    </rPh>
    <rPh sb="77" eb="79">
      <t>フセツ</t>
    </rPh>
    <rPh sb="79" eb="80">
      <t>カ</t>
    </rPh>
    <rPh sb="81" eb="83">
      <t>シュウチュウ</t>
    </rPh>
    <rPh sb="91" eb="93">
      <t>ルイジ</t>
    </rPh>
    <rPh sb="93" eb="95">
      <t>ダンタイ</t>
    </rPh>
    <rPh sb="95" eb="98">
      <t>ヘイキンチ</t>
    </rPh>
    <rPh sb="99" eb="101">
      <t>ウワマワ</t>
    </rPh>
    <rPh sb="106" eb="109">
      <t>ジュウテンテキ</t>
    </rPh>
    <rPh sb="110" eb="113">
      <t>ケイカクテキ</t>
    </rPh>
    <rPh sb="114" eb="116">
      <t>コウシン</t>
    </rPh>
    <rPh sb="117" eb="119">
      <t>ヒツヨウ</t>
    </rPh>
    <rPh sb="125" eb="127">
      <t>カンロ</t>
    </rPh>
    <rPh sb="127" eb="129">
      <t>コウシン</t>
    </rPh>
    <rPh sb="129" eb="130">
      <t>リツ</t>
    </rPh>
    <rPh sb="164" eb="166">
      <t>シタマワ</t>
    </rPh>
    <phoneticPr fontId="4"/>
  </si>
  <si>
    <t>　水道施設や管路の老朽化が進んでおり、有収率や料金回収率の低下に影響していると考えられます。
　令和元年度に策定するアセットマネジメントを含めた経営戦略に基づき、施設の更新、長寿命化を進め、経営改善に取り組みます。
　施設更新の財源を確保する必要がありますが、経常収支比率は減少傾向にあるため、経費削減等の経営改善を進めるほか、料金改定を含めた適切な料金体系の検討を行います。また、企業債の計画的な活用により施設更新を進めます。</t>
    <rPh sb="1" eb="3">
      <t>スイドウ</t>
    </rPh>
    <rPh sb="3" eb="5">
      <t>シセツ</t>
    </rPh>
    <rPh sb="6" eb="8">
      <t>カンロ</t>
    </rPh>
    <rPh sb="9" eb="12">
      <t>ロウキュウカ</t>
    </rPh>
    <rPh sb="13" eb="14">
      <t>スス</t>
    </rPh>
    <rPh sb="19" eb="20">
      <t>ユウ</t>
    </rPh>
    <rPh sb="20" eb="21">
      <t>シュウ</t>
    </rPh>
    <rPh sb="21" eb="22">
      <t>リツ</t>
    </rPh>
    <rPh sb="23" eb="25">
      <t>リョウキン</t>
    </rPh>
    <rPh sb="25" eb="28">
      <t>カイシュウリツ</t>
    </rPh>
    <rPh sb="29" eb="31">
      <t>テイカ</t>
    </rPh>
    <rPh sb="32" eb="34">
      <t>エイキョウ</t>
    </rPh>
    <rPh sb="39" eb="40">
      <t>カンガ</t>
    </rPh>
    <rPh sb="48" eb="50">
      <t>レイワ</t>
    </rPh>
    <rPh sb="50" eb="53">
      <t>ガンネンド</t>
    </rPh>
    <rPh sb="54" eb="56">
      <t>サクテイ</t>
    </rPh>
    <rPh sb="69" eb="70">
      <t>フク</t>
    </rPh>
    <rPh sb="72" eb="74">
      <t>ケイエイ</t>
    </rPh>
    <rPh sb="74" eb="76">
      <t>センリャク</t>
    </rPh>
    <rPh sb="77" eb="78">
      <t>モト</t>
    </rPh>
    <rPh sb="81" eb="83">
      <t>シセツ</t>
    </rPh>
    <rPh sb="84" eb="86">
      <t>コウシン</t>
    </rPh>
    <rPh sb="87" eb="90">
      <t>チョウジュミョウ</t>
    </rPh>
    <rPh sb="90" eb="91">
      <t>カ</t>
    </rPh>
    <rPh sb="92" eb="93">
      <t>スス</t>
    </rPh>
    <rPh sb="95" eb="97">
      <t>ケイエイ</t>
    </rPh>
    <rPh sb="97" eb="99">
      <t>カイゼン</t>
    </rPh>
    <rPh sb="100" eb="101">
      <t>ト</t>
    </rPh>
    <rPh sb="102" eb="103">
      <t>ク</t>
    </rPh>
    <rPh sb="109" eb="111">
      <t>シセツ</t>
    </rPh>
    <rPh sb="111" eb="113">
      <t>コウシン</t>
    </rPh>
    <rPh sb="114" eb="116">
      <t>ザイゲン</t>
    </rPh>
    <rPh sb="117" eb="119">
      <t>カクホ</t>
    </rPh>
    <rPh sb="121" eb="123">
      <t>ヒツヨウ</t>
    </rPh>
    <rPh sb="130" eb="132">
      <t>ケイジョウ</t>
    </rPh>
    <rPh sb="132" eb="134">
      <t>シュウシ</t>
    </rPh>
    <rPh sb="134" eb="136">
      <t>ヒリツ</t>
    </rPh>
    <rPh sb="137" eb="139">
      <t>ゲンショウ</t>
    </rPh>
    <rPh sb="139" eb="141">
      <t>ケイコウ</t>
    </rPh>
    <rPh sb="147" eb="149">
      <t>ケイヒ</t>
    </rPh>
    <rPh sb="149" eb="151">
      <t>サクゲン</t>
    </rPh>
    <rPh sb="151" eb="152">
      <t>トウ</t>
    </rPh>
    <rPh sb="153" eb="155">
      <t>ケイエイ</t>
    </rPh>
    <rPh sb="155" eb="157">
      <t>カイゼン</t>
    </rPh>
    <rPh sb="158" eb="159">
      <t>スス</t>
    </rPh>
    <rPh sb="164" eb="166">
      <t>リョウキン</t>
    </rPh>
    <rPh sb="166" eb="168">
      <t>カイテイ</t>
    </rPh>
    <rPh sb="169" eb="170">
      <t>フク</t>
    </rPh>
    <rPh sb="172" eb="174">
      <t>テキセツ</t>
    </rPh>
    <rPh sb="175" eb="177">
      <t>リョウキン</t>
    </rPh>
    <rPh sb="177" eb="179">
      <t>タイケイ</t>
    </rPh>
    <rPh sb="180" eb="182">
      <t>ケントウ</t>
    </rPh>
    <rPh sb="183" eb="184">
      <t>オコナ</t>
    </rPh>
    <rPh sb="191" eb="194">
      <t>キギョウサイ</t>
    </rPh>
    <rPh sb="195" eb="198">
      <t>ケイカクテキ</t>
    </rPh>
    <rPh sb="199" eb="201">
      <t>カツヨウ</t>
    </rPh>
    <rPh sb="204" eb="206">
      <t>シセツ</t>
    </rPh>
    <rPh sb="206" eb="208">
      <t>コウシン</t>
    </rPh>
    <rPh sb="209" eb="21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</si>
</sst>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0.45</c:v>
                </c:pt>
                <c:pt idx="1">
                  <c:v>0</c:v>
                </c:pt>
                <c:pt idx="2" formatCode="#,##0.00;&quot;△&quot;#,##0.00;&quot;-&quot;">
                  <c:v>0.24</c:v>
                </c:pt>
                <c:pt idx="3" formatCode="#,##0.00;&quot;△&quot;#,##0.00;&quot;-&quot;">
                  <c:v>0.49</c:v>
                </c:pt>
                <c:pt idx="4" formatCode="#,##0.00;&quot;△&quot;#,##0.00;&quot;-&quot;">
                  <c:v>0.36</c:v>
                </c:pt>
              </c:numCache>
            </c:numRef>
          </c:val>
          <c:extLst>
            <c:ext xmlns:c16="http://schemas.microsoft.com/office/drawing/2014/chart" uri="{C3380CC4-5D6E-409C-BE32-E72D297353CC}">
              <c16:uniqueId val="{00000000-7C55-453D-B602-3AD5C032AFA3}"/>
            </c:ext>
          </c:extLst>
        </c:ser>
        <c:dLbls>
          <c:showLegendKey val="0"/>
          <c:showVal val="0"/>
          <c:showCatName val="0"/>
          <c:showSerName val="0"/>
          <c:showPercent val="0"/>
          <c:showBubbleSize val="0"/>
        </c:dLbls>
        <c:gapWidth val="150"/>
        <c:axId val="359574528"/>
        <c:axId val="35957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C55-453D-B602-3AD5C032AFA3}"/>
            </c:ext>
          </c:extLst>
        </c:ser>
        <c:dLbls>
          <c:showLegendKey val="0"/>
          <c:showVal val="0"/>
          <c:showCatName val="0"/>
          <c:showSerName val="0"/>
          <c:showPercent val="0"/>
          <c:showBubbleSize val="0"/>
        </c:dLbls>
        <c:marker val="1"/>
        <c:smooth val="0"/>
        <c:axId val="359574528"/>
        <c:axId val="359575312"/>
      </c:lineChart>
      <c:dateAx>
        <c:axId val="359574528"/>
        <c:scaling>
          <c:orientation val="minMax"/>
        </c:scaling>
        <c:delete val="1"/>
        <c:axPos val="b"/>
        <c:numFmt formatCode="ge" sourceLinked="1"/>
        <c:majorTickMark val="none"/>
        <c:minorTickMark val="none"/>
        <c:tickLblPos val="none"/>
        <c:crossAx val="359575312"/>
        <c:crosses val="autoZero"/>
        <c:auto val="1"/>
        <c:lblOffset val="100"/>
        <c:baseTimeUnit val="years"/>
      </c:dateAx>
      <c:valAx>
        <c:axId val="3595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50.34</c:v>
                </c:pt>
                <c:pt idx="1">
                  <c:v>73.47</c:v>
                </c:pt>
                <c:pt idx="2">
                  <c:v>75.31</c:v>
                </c:pt>
                <c:pt idx="3">
                  <c:v>50.53</c:v>
                </c:pt>
                <c:pt idx="4">
                  <c:v>50.12</c:v>
                </c:pt>
              </c:numCache>
            </c:numRef>
          </c:val>
          <c:extLst>
            <c:ext xmlns:c16="http://schemas.microsoft.com/office/drawing/2014/chart" uri="{C3380CC4-5D6E-409C-BE32-E72D297353CC}">
              <c16:uniqueId val="{00000000-9B48-4746-B90B-3F92B5AD6F94}"/>
            </c:ext>
          </c:extLst>
        </c:ser>
        <c:dLbls>
          <c:showLegendKey val="0"/>
          <c:showVal val="0"/>
          <c:showCatName val="0"/>
          <c:showSerName val="0"/>
          <c:showPercent val="0"/>
          <c:showBubbleSize val="0"/>
        </c:dLbls>
        <c:gapWidth val="150"/>
        <c:axId val="360767896"/>
        <c:axId val="36076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9B48-4746-B90B-3F92B5AD6F94}"/>
            </c:ext>
          </c:extLst>
        </c:ser>
        <c:dLbls>
          <c:showLegendKey val="0"/>
          <c:showVal val="0"/>
          <c:showCatName val="0"/>
          <c:showSerName val="0"/>
          <c:showPercent val="0"/>
          <c:showBubbleSize val="0"/>
        </c:dLbls>
        <c:marker val="1"/>
        <c:smooth val="0"/>
        <c:axId val="360767896"/>
        <c:axId val="360763976"/>
      </c:lineChart>
      <c:dateAx>
        <c:axId val="360767896"/>
        <c:scaling>
          <c:orientation val="minMax"/>
        </c:scaling>
        <c:delete val="1"/>
        <c:axPos val="b"/>
        <c:numFmt formatCode="ge" sourceLinked="1"/>
        <c:majorTickMark val="none"/>
        <c:minorTickMark val="none"/>
        <c:tickLblPos val="none"/>
        <c:crossAx val="360763976"/>
        <c:crosses val="autoZero"/>
        <c:auto val="1"/>
        <c:lblOffset val="100"/>
        <c:baseTimeUnit val="years"/>
      </c:dateAx>
      <c:valAx>
        <c:axId val="36076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80.209999999999994</c:v>
                </c:pt>
                <c:pt idx="1">
                  <c:v>80.87</c:v>
                </c:pt>
                <c:pt idx="2">
                  <c:v>77.72</c:v>
                </c:pt>
                <c:pt idx="3">
                  <c:v>77.23</c:v>
                </c:pt>
                <c:pt idx="4">
                  <c:v>76.55</c:v>
                </c:pt>
              </c:numCache>
            </c:numRef>
          </c:val>
          <c:extLst>
            <c:ext xmlns:c16="http://schemas.microsoft.com/office/drawing/2014/chart" uri="{C3380CC4-5D6E-409C-BE32-E72D297353CC}">
              <c16:uniqueId val="{00000000-E620-45F2-B01B-80965967667A}"/>
            </c:ext>
          </c:extLst>
        </c:ser>
        <c:dLbls>
          <c:showLegendKey val="0"/>
          <c:showVal val="0"/>
          <c:showCatName val="0"/>
          <c:showSerName val="0"/>
          <c:showPercent val="0"/>
          <c:showBubbleSize val="0"/>
        </c:dLbls>
        <c:gapWidth val="150"/>
        <c:axId val="360306160"/>
        <c:axId val="36030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620-45F2-B01B-80965967667A}"/>
            </c:ext>
          </c:extLst>
        </c:ser>
        <c:dLbls>
          <c:showLegendKey val="0"/>
          <c:showVal val="0"/>
          <c:showCatName val="0"/>
          <c:showSerName val="0"/>
          <c:showPercent val="0"/>
          <c:showBubbleSize val="0"/>
        </c:dLbls>
        <c:marker val="1"/>
        <c:smooth val="0"/>
        <c:axId val="360306160"/>
        <c:axId val="360306552"/>
      </c:lineChart>
      <c:dateAx>
        <c:axId val="360306160"/>
        <c:scaling>
          <c:orientation val="minMax"/>
        </c:scaling>
        <c:delete val="1"/>
        <c:axPos val="b"/>
        <c:numFmt formatCode="ge" sourceLinked="1"/>
        <c:majorTickMark val="none"/>
        <c:minorTickMark val="none"/>
        <c:tickLblPos val="none"/>
        <c:crossAx val="360306552"/>
        <c:crosses val="autoZero"/>
        <c:auto val="1"/>
        <c:lblOffset val="100"/>
        <c:baseTimeUnit val="years"/>
      </c:dateAx>
      <c:valAx>
        <c:axId val="3603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0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104.49</c:v>
                </c:pt>
                <c:pt idx="1">
                  <c:v>108.26</c:v>
                </c:pt>
                <c:pt idx="2">
                  <c:v>106.23</c:v>
                </c:pt>
                <c:pt idx="3">
                  <c:v>103.14</c:v>
                </c:pt>
                <c:pt idx="4">
                  <c:v>101.47</c:v>
                </c:pt>
              </c:numCache>
            </c:numRef>
          </c:val>
          <c:extLst>
            <c:ext xmlns:c16="http://schemas.microsoft.com/office/drawing/2014/chart" uri="{C3380CC4-5D6E-409C-BE32-E72D297353CC}">
              <c16:uniqueId val="{00000000-13B0-41F8-B3E7-CE3A57473F5C}"/>
            </c:ext>
          </c:extLst>
        </c:ser>
        <c:dLbls>
          <c:showLegendKey val="0"/>
          <c:showVal val="0"/>
          <c:showCatName val="0"/>
          <c:showSerName val="0"/>
          <c:showPercent val="0"/>
          <c:showBubbleSize val="0"/>
        </c:dLbls>
        <c:gapWidth val="150"/>
        <c:axId val="360303416"/>
        <c:axId val="36030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3B0-41F8-B3E7-CE3A57473F5C}"/>
            </c:ext>
          </c:extLst>
        </c:ser>
        <c:dLbls>
          <c:showLegendKey val="0"/>
          <c:showVal val="0"/>
          <c:showCatName val="0"/>
          <c:showSerName val="0"/>
          <c:showPercent val="0"/>
          <c:showBubbleSize val="0"/>
        </c:dLbls>
        <c:marker val="1"/>
        <c:smooth val="0"/>
        <c:axId val="360303416"/>
        <c:axId val="360301456"/>
      </c:lineChart>
      <c:dateAx>
        <c:axId val="360303416"/>
        <c:scaling>
          <c:orientation val="minMax"/>
        </c:scaling>
        <c:delete val="1"/>
        <c:axPos val="b"/>
        <c:numFmt formatCode="ge" sourceLinked="1"/>
        <c:majorTickMark val="none"/>
        <c:minorTickMark val="none"/>
        <c:tickLblPos val="none"/>
        <c:crossAx val="360301456"/>
        <c:crosses val="autoZero"/>
        <c:auto val="1"/>
        <c:lblOffset val="100"/>
        <c:baseTimeUnit val="years"/>
      </c:dateAx>
      <c:valAx>
        <c:axId val="36030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3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50.73</c:v>
                </c:pt>
                <c:pt idx="1">
                  <c:v>51.18</c:v>
                </c:pt>
                <c:pt idx="2">
                  <c:v>52.24</c:v>
                </c:pt>
                <c:pt idx="3">
                  <c:v>48.44</c:v>
                </c:pt>
                <c:pt idx="4">
                  <c:v>49.66</c:v>
                </c:pt>
              </c:numCache>
            </c:numRef>
          </c:val>
          <c:extLst>
            <c:ext xmlns:c16="http://schemas.microsoft.com/office/drawing/2014/chart" uri="{C3380CC4-5D6E-409C-BE32-E72D297353CC}">
              <c16:uniqueId val="{00000000-616E-43BB-BE6B-C1A008F2AB95}"/>
            </c:ext>
          </c:extLst>
        </c:ser>
        <c:dLbls>
          <c:showLegendKey val="0"/>
          <c:showVal val="0"/>
          <c:showCatName val="0"/>
          <c:showSerName val="0"/>
          <c:showPercent val="0"/>
          <c:showBubbleSize val="0"/>
        </c:dLbls>
        <c:gapWidth val="150"/>
        <c:axId val="360305768"/>
        <c:axId val="36030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16E-43BB-BE6B-C1A008F2AB95}"/>
            </c:ext>
          </c:extLst>
        </c:ser>
        <c:dLbls>
          <c:showLegendKey val="0"/>
          <c:showVal val="0"/>
          <c:showCatName val="0"/>
          <c:showSerName val="0"/>
          <c:showPercent val="0"/>
          <c:showBubbleSize val="0"/>
        </c:dLbls>
        <c:marker val="1"/>
        <c:smooth val="0"/>
        <c:axId val="360305768"/>
        <c:axId val="360303024"/>
      </c:lineChart>
      <c:dateAx>
        <c:axId val="360305768"/>
        <c:scaling>
          <c:orientation val="minMax"/>
        </c:scaling>
        <c:delete val="1"/>
        <c:axPos val="b"/>
        <c:numFmt formatCode="ge" sourceLinked="1"/>
        <c:majorTickMark val="none"/>
        <c:minorTickMark val="none"/>
        <c:tickLblPos val="none"/>
        <c:crossAx val="360303024"/>
        <c:crosses val="autoZero"/>
        <c:auto val="1"/>
        <c:lblOffset val="100"/>
        <c:baseTimeUnit val="years"/>
      </c:dateAx>
      <c:valAx>
        <c:axId val="3603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3.8</c:v>
                </c:pt>
                <c:pt idx="1">
                  <c:v>0</c:v>
                </c:pt>
                <c:pt idx="2" formatCode="#,##0.00;&quot;△&quot;#,##0.00;&quot;-&quot;">
                  <c:v>48.5</c:v>
                </c:pt>
                <c:pt idx="3" formatCode="#,##0.00;&quot;△&quot;#,##0.00;&quot;-&quot;">
                  <c:v>29.34</c:v>
                </c:pt>
                <c:pt idx="4" formatCode="#,##0.00;&quot;△&quot;#,##0.00;&quot;-&quot;">
                  <c:v>29.44</c:v>
                </c:pt>
              </c:numCache>
            </c:numRef>
          </c:val>
          <c:extLst>
            <c:ext xmlns:c16="http://schemas.microsoft.com/office/drawing/2014/chart" uri="{C3380CC4-5D6E-409C-BE32-E72D297353CC}">
              <c16:uniqueId val="{00000000-370B-44FD-B65C-E1D927055528}"/>
            </c:ext>
          </c:extLst>
        </c:ser>
        <c:dLbls>
          <c:showLegendKey val="0"/>
          <c:showVal val="0"/>
          <c:showCatName val="0"/>
          <c:showSerName val="0"/>
          <c:showPercent val="0"/>
          <c:showBubbleSize val="0"/>
        </c:dLbls>
        <c:gapWidth val="150"/>
        <c:axId val="360303808"/>
        <c:axId val="36030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70B-44FD-B65C-E1D927055528}"/>
            </c:ext>
          </c:extLst>
        </c:ser>
        <c:dLbls>
          <c:showLegendKey val="0"/>
          <c:showVal val="0"/>
          <c:showCatName val="0"/>
          <c:showSerName val="0"/>
          <c:showPercent val="0"/>
          <c:showBubbleSize val="0"/>
        </c:dLbls>
        <c:marker val="1"/>
        <c:smooth val="0"/>
        <c:axId val="360303808"/>
        <c:axId val="360304200"/>
      </c:lineChart>
      <c:dateAx>
        <c:axId val="360303808"/>
        <c:scaling>
          <c:orientation val="minMax"/>
        </c:scaling>
        <c:delete val="1"/>
        <c:axPos val="b"/>
        <c:numFmt formatCode="ge" sourceLinked="1"/>
        <c:majorTickMark val="none"/>
        <c:minorTickMark val="none"/>
        <c:tickLblPos val="none"/>
        <c:crossAx val="360304200"/>
        <c:crosses val="autoZero"/>
        <c:auto val="1"/>
        <c:lblOffset val="100"/>
        <c:baseTimeUnit val="years"/>
      </c:dateAx>
      <c:valAx>
        <c:axId val="3603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C-45DA-BC18-F974E18FD616}"/>
            </c:ext>
          </c:extLst>
        </c:ser>
        <c:dLbls>
          <c:showLegendKey val="0"/>
          <c:showVal val="0"/>
          <c:showCatName val="0"/>
          <c:showSerName val="0"/>
          <c:showPercent val="0"/>
          <c:showBubbleSize val="0"/>
        </c:dLbls>
        <c:gapWidth val="150"/>
        <c:axId val="360307728"/>
        <c:axId val="36030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2A9C-45DA-BC18-F974E18FD616}"/>
            </c:ext>
          </c:extLst>
        </c:ser>
        <c:dLbls>
          <c:showLegendKey val="0"/>
          <c:showVal val="0"/>
          <c:showCatName val="0"/>
          <c:showSerName val="0"/>
          <c:showPercent val="0"/>
          <c:showBubbleSize val="0"/>
        </c:dLbls>
        <c:marker val="1"/>
        <c:smooth val="0"/>
        <c:axId val="360307728"/>
        <c:axId val="360308120"/>
      </c:lineChart>
      <c:dateAx>
        <c:axId val="360307728"/>
        <c:scaling>
          <c:orientation val="minMax"/>
        </c:scaling>
        <c:delete val="1"/>
        <c:axPos val="b"/>
        <c:numFmt formatCode="ge" sourceLinked="1"/>
        <c:majorTickMark val="none"/>
        <c:minorTickMark val="none"/>
        <c:tickLblPos val="none"/>
        <c:crossAx val="360308120"/>
        <c:crosses val="autoZero"/>
        <c:auto val="1"/>
        <c:lblOffset val="100"/>
        <c:baseTimeUnit val="years"/>
      </c:dateAx>
      <c:valAx>
        <c:axId val="360308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3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279.77</c:v>
                </c:pt>
                <c:pt idx="1">
                  <c:v>213.28</c:v>
                </c:pt>
                <c:pt idx="2">
                  <c:v>229.13</c:v>
                </c:pt>
                <c:pt idx="3">
                  <c:v>218.63</c:v>
                </c:pt>
                <c:pt idx="4">
                  <c:v>201.02</c:v>
                </c:pt>
              </c:numCache>
            </c:numRef>
          </c:val>
          <c:extLst>
            <c:ext xmlns:c16="http://schemas.microsoft.com/office/drawing/2014/chart" uri="{C3380CC4-5D6E-409C-BE32-E72D297353CC}">
              <c16:uniqueId val="{00000000-1214-4A34-91EF-D393B86B3A48}"/>
            </c:ext>
          </c:extLst>
        </c:ser>
        <c:dLbls>
          <c:showLegendKey val="0"/>
          <c:showVal val="0"/>
          <c:showCatName val="0"/>
          <c:showSerName val="0"/>
          <c:showPercent val="0"/>
          <c:showBubbleSize val="0"/>
        </c:dLbls>
        <c:gapWidth val="150"/>
        <c:axId val="360765152"/>
        <c:axId val="36076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214-4A34-91EF-D393B86B3A48}"/>
            </c:ext>
          </c:extLst>
        </c:ser>
        <c:dLbls>
          <c:showLegendKey val="0"/>
          <c:showVal val="0"/>
          <c:showCatName val="0"/>
          <c:showSerName val="0"/>
          <c:showPercent val="0"/>
          <c:showBubbleSize val="0"/>
        </c:dLbls>
        <c:marker val="1"/>
        <c:smooth val="0"/>
        <c:axId val="360765152"/>
        <c:axId val="360765544"/>
      </c:lineChart>
      <c:dateAx>
        <c:axId val="360765152"/>
        <c:scaling>
          <c:orientation val="minMax"/>
        </c:scaling>
        <c:delete val="1"/>
        <c:axPos val="b"/>
        <c:numFmt formatCode="ge" sourceLinked="1"/>
        <c:majorTickMark val="none"/>
        <c:minorTickMark val="none"/>
        <c:tickLblPos val="none"/>
        <c:crossAx val="360765544"/>
        <c:crosses val="autoZero"/>
        <c:auto val="1"/>
        <c:lblOffset val="100"/>
        <c:baseTimeUnit val="years"/>
      </c:dateAx>
      <c:valAx>
        <c:axId val="36076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7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323.04000000000002</c:v>
                </c:pt>
                <c:pt idx="1">
                  <c:v>308.66000000000003</c:v>
                </c:pt>
                <c:pt idx="2">
                  <c:v>293.32</c:v>
                </c:pt>
                <c:pt idx="3">
                  <c:v>276.64</c:v>
                </c:pt>
                <c:pt idx="4">
                  <c:v>258.24</c:v>
                </c:pt>
              </c:numCache>
            </c:numRef>
          </c:val>
          <c:extLst>
            <c:ext xmlns:c16="http://schemas.microsoft.com/office/drawing/2014/chart" uri="{C3380CC4-5D6E-409C-BE32-E72D297353CC}">
              <c16:uniqueId val="{00000000-5569-43B6-9ED6-137D034BE444}"/>
            </c:ext>
          </c:extLst>
        </c:ser>
        <c:dLbls>
          <c:showLegendKey val="0"/>
          <c:showVal val="0"/>
          <c:showCatName val="0"/>
          <c:showSerName val="0"/>
          <c:showPercent val="0"/>
          <c:showBubbleSize val="0"/>
        </c:dLbls>
        <c:gapWidth val="150"/>
        <c:axId val="360762016"/>
        <c:axId val="36076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569-43B6-9ED6-137D034BE444}"/>
            </c:ext>
          </c:extLst>
        </c:ser>
        <c:dLbls>
          <c:showLegendKey val="0"/>
          <c:showVal val="0"/>
          <c:showCatName val="0"/>
          <c:showSerName val="0"/>
          <c:showPercent val="0"/>
          <c:showBubbleSize val="0"/>
        </c:dLbls>
        <c:marker val="1"/>
        <c:smooth val="0"/>
        <c:axId val="360762016"/>
        <c:axId val="360762408"/>
      </c:lineChart>
      <c:dateAx>
        <c:axId val="360762016"/>
        <c:scaling>
          <c:orientation val="minMax"/>
        </c:scaling>
        <c:delete val="1"/>
        <c:axPos val="b"/>
        <c:numFmt formatCode="ge" sourceLinked="1"/>
        <c:majorTickMark val="none"/>
        <c:minorTickMark val="none"/>
        <c:tickLblPos val="none"/>
        <c:crossAx val="360762408"/>
        <c:crosses val="autoZero"/>
        <c:auto val="1"/>
        <c:lblOffset val="100"/>
        <c:baseTimeUnit val="years"/>
      </c:dateAx>
      <c:valAx>
        <c:axId val="36076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7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98.69</c:v>
                </c:pt>
                <c:pt idx="1">
                  <c:v>102.38</c:v>
                </c:pt>
                <c:pt idx="2">
                  <c:v>100.98</c:v>
                </c:pt>
                <c:pt idx="3">
                  <c:v>98.09</c:v>
                </c:pt>
                <c:pt idx="4">
                  <c:v>96.59</c:v>
                </c:pt>
              </c:numCache>
            </c:numRef>
          </c:val>
          <c:extLst>
            <c:ext xmlns:c16="http://schemas.microsoft.com/office/drawing/2014/chart" uri="{C3380CC4-5D6E-409C-BE32-E72D297353CC}">
              <c16:uniqueId val="{00000000-0D33-4E2E-8773-E74C3C507C7F}"/>
            </c:ext>
          </c:extLst>
        </c:ser>
        <c:dLbls>
          <c:showLegendKey val="0"/>
          <c:showVal val="0"/>
          <c:showCatName val="0"/>
          <c:showSerName val="0"/>
          <c:showPercent val="0"/>
          <c:showBubbleSize val="0"/>
        </c:dLbls>
        <c:gapWidth val="150"/>
        <c:axId val="360768680"/>
        <c:axId val="36076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D33-4E2E-8773-E74C3C507C7F}"/>
            </c:ext>
          </c:extLst>
        </c:ser>
        <c:dLbls>
          <c:showLegendKey val="0"/>
          <c:showVal val="0"/>
          <c:showCatName val="0"/>
          <c:showSerName val="0"/>
          <c:showPercent val="0"/>
          <c:showBubbleSize val="0"/>
        </c:dLbls>
        <c:marker val="1"/>
        <c:smooth val="0"/>
        <c:axId val="360768680"/>
        <c:axId val="360765936"/>
      </c:lineChart>
      <c:dateAx>
        <c:axId val="360768680"/>
        <c:scaling>
          <c:orientation val="minMax"/>
        </c:scaling>
        <c:delete val="1"/>
        <c:axPos val="b"/>
        <c:numFmt formatCode="ge" sourceLinked="1"/>
        <c:majorTickMark val="none"/>
        <c:minorTickMark val="none"/>
        <c:tickLblPos val="none"/>
        <c:crossAx val="360765936"/>
        <c:crosses val="autoZero"/>
        <c:auto val="1"/>
        <c:lblOffset val="100"/>
        <c:baseTimeUnit val="years"/>
      </c:dateAx>
      <c:valAx>
        <c:axId val="36076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6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154.26</c:v>
                </c:pt>
                <c:pt idx="1">
                  <c:v>148.97</c:v>
                </c:pt>
                <c:pt idx="2">
                  <c:v>150.38</c:v>
                </c:pt>
                <c:pt idx="3">
                  <c:v>153.13</c:v>
                </c:pt>
                <c:pt idx="4">
                  <c:v>156.63</c:v>
                </c:pt>
              </c:numCache>
            </c:numRef>
          </c:val>
          <c:extLst>
            <c:ext xmlns:c16="http://schemas.microsoft.com/office/drawing/2014/chart" uri="{C3380CC4-5D6E-409C-BE32-E72D297353CC}">
              <c16:uniqueId val="{00000000-81E4-4385-BEE3-C18032E0E42C}"/>
            </c:ext>
          </c:extLst>
        </c:ser>
        <c:dLbls>
          <c:showLegendKey val="0"/>
          <c:showVal val="0"/>
          <c:showCatName val="0"/>
          <c:showSerName val="0"/>
          <c:showPercent val="0"/>
          <c:showBubbleSize val="0"/>
        </c:dLbls>
        <c:gapWidth val="150"/>
        <c:axId val="360763192"/>
        <c:axId val="3607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1E4-4385-BEE3-C18032E0E42C}"/>
            </c:ext>
          </c:extLst>
        </c:ser>
        <c:dLbls>
          <c:showLegendKey val="0"/>
          <c:showVal val="0"/>
          <c:showCatName val="0"/>
          <c:showSerName val="0"/>
          <c:showPercent val="0"/>
          <c:showBubbleSize val="0"/>
        </c:dLbls>
        <c:marker val="1"/>
        <c:smooth val="0"/>
        <c:axId val="360763192"/>
        <c:axId val="360763584"/>
      </c:lineChart>
      <c:dateAx>
        <c:axId val="360763192"/>
        <c:scaling>
          <c:orientation val="minMax"/>
        </c:scaling>
        <c:delete val="1"/>
        <c:axPos val="b"/>
        <c:numFmt formatCode="ge" sourceLinked="1"/>
        <c:majorTickMark val="none"/>
        <c:minorTickMark val="none"/>
        <c:tickLblPos val="none"/>
        <c:crossAx val="360763584"/>
        <c:crosses val="autoZero"/>
        <c:auto val="1"/>
        <c:lblOffset val="100"/>
        <c:baseTimeUnit val="years"/>
      </c:dateAx>
      <c:valAx>
        <c:axId val="3607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渋川市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77838</v>
      </c>
      <c r="AM8" s="60"/>
      <c r="AN8" s="60"/>
      <c r="AO8" s="60"/>
      <c r="AP8" s="60"/>
      <c r="AQ8" s="60"/>
      <c r="AR8" s="60"/>
      <c r="AS8" s="60"/>
      <c r="AT8" s="51">
        <f>データ!$S$6</f>
        <v>240.27</v>
      </c>
      <c r="AU8" s="52"/>
      <c r="AV8" s="52"/>
      <c r="AW8" s="52"/>
      <c r="AX8" s="52"/>
      <c r="AY8" s="52"/>
      <c r="AZ8" s="52"/>
      <c r="BA8" s="52"/>
      <c r="BB8" s="53">
        <f>データ!$T$6</f>
        <v>323.95999999999998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77.099999999999994</v>
      </c>
      <c r="J10" s="52"/>
      <c r="K10" s="52"/>
      <c r="L10" s="52"/>
      <c r="M10" s="52"/>
      <c r="N10" s="52"/>
      <c r="O10" s="63"/>
      <c r="P10" s="53">
        <f>データ!$P$6</f>
        <v>98.46</v>
      </c>
      <c r="Q10" s="53"/>
      <c r="R10" s="53"/>
      <c r="S10" s="53"/>
      <c r="T10" s="53"/>
      <c r="U10" s="53"/>
      <c r="V10" s="53"/>
      <c r="W10" s="60">
        <f>データ!$Q$6</f>
        <v>2250</v>
      </c>
      <c r="X10" s="60"/>
      <c r="Y10" s="60"/>
      <c r="Z10" s="60"/>
      <c r="AA10" s="60"/>
      <c r="AB10" s="60"/>
      <c r="AC10" s="60"/>
      <c r="AD10" s="2"/>
      <c r="AE10" s="2"/>
      <c r="AF10" s="2"/>
      <c r="AG10" s="2"/>
      <c r="AH10" s="4"/>
      <c r="AI10" s="4"/>
      <c r="AJ10" s="4"/>
      <c r="AK10" s="4"/>
      <c r="AL10" s="60">
        <f>データ!$U$6</f>
        <v>76551</v>
      </c>
      <c r="AM10" s="60"/>
      <c r="AN10" s="60"/>
      <c r="AO10" s="60"/>
      <c r="AP10" s="60"/>
      <c r="AQ10" s="60"/>
      <c r="AR10" s="60"/>
      <c r="AS10" s="60"/>
      <c r="AT10" s="51">
        <f>データ!$V$6</f>
        <v>136.33000000000001</v>
      </c>
      <c r="AU10" s="52"/>
      <c r="AV10" s="52"/>
      <c r="AW10" s="52"/>
      <c r="AX10" s="52"/>
      <c r="AY10" s="52"/>
      <c r="AZ10" s="52"/>
      <c r="BA10" s="52"/>
      <c r="BB10" s="53">
        <f>データ!$W$6</f>
        <v>561.51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IphPN/BdB+D1BSSsTB4xCDbpbAEQgh4MIbA2T5SsR6ZFfP1Af0c8ngdZcO/Qwqhg58LAATnHRuH5G/qJpDAVw==" saltValue="3Y/XqKLZxbazvNMloU5u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102083</v>
      </c>
      <c r="D6" s="34">
        <f t="shared" si="3"/>
        <v>46</v>
      </c>
      <c r="E6" s="34">
        <f t="shared" si="3"/>
        <v>1</v>
      </c>
      <c r="F6" s="34">
        <f t="shared" si="3"/>
        <v>0</v>
      </c>
      <c r="G6" s="34">
        <f t="shared" si="3"/>
        <v>1</v>
      </c>
      <c r="H6" s="34" t="str">
        <f t="shared" si="3"/>
        <v>群馬県　渋川市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77.099999999999994</v>
      </c>
      <c r="P6" s="35">
        <f t="shared" si="3"/>
        <v>98.46</v>
      </c>
      <c r="Q6" s="35">
        <f t="shared" si="3"/>
        <v>2250</v>
      </c>
      <c r="R6" s="35">
        <f t="shared" si="3"/>
        <v>77838</v>
      </c>
      <c r="S6" s="35">
        <f t="shared" si="3"/>
        <v>240.27</v>
      </c>
      <c r="T6" s="35">
        <f t="shared" si="3"/>
        <v>323.95999999999998</v>
      </c>
      <c r="U6" s="35">
        <f t="shared" si="3"/>
        <v>76551</v>
      </c>
      <c r="V6" s="35">
        <f t="shared" si="3"/>
        <v>136.33000000000001</v>
      </c>
      <c r="W6" s="35">
        <f t="shared" si="3"/>
        <v>561.51</v>
      </c>
      <c r="X6" s="36">
        <f>IF(X7="",NA(),X7)</f>
        <v>104.49</v>
      </c>
      <c r="Y6" s="36">
        <f t="shared" ref="Y6:AG6" si="4">IF(Y7="",NA(),Y7)</f>
        <v>108.26</v>
      </c>
      <c r="Z6" s="36">
        <f t="shared" si="4"/>
        <v>106.23</v>
      </c>
      <c r="AA6" s="36">
        <f t="shared" si="4"/>
        <v>103.14</v>
      </c>
      <c r="AB6" s="36">
        <f t="shared" si="4"/>
        <v>101.47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279.77</v>
      </c>
      <c r="AU6" s="36">
        <f t="shared" ref="AU6:BC6" si="6">IF(AU7="",NA(),AU7)</f>
        <v>213.28</v>
      </c>
      <c r="AV6" s="36">
        <f t="shared" si="6"/>
        <v>229.13</v>
      </c>
      <c r="AW6" s="36">
        <f t="shared" si="6"/>
        <v>218.63</v>
      </c>
      <c r="AX6" s="36">
        <f t="shared" si="6"/>
        <v>201.02</v>
      </c>
      <c r="AY6" s="36">
        <f t="shared" si="6"/>
        <v>335.95</v>
      </c>
      <c r="AZ6" s="36">
        <f t="shared" si="6"/>
        <v>346.59</v>
      </c>
      <c r="BA6" s="36">
        <f t="shared" si="6"/>
        <v>357.82</v>
      </c>
      <c r="BB6" s="36">
        <f t="shared" si="6"/>
        <v>355.5</v>
      </c>
      <c r="BC6" s="36">
        <f t="shared" si="6"/>
        <v>349.83</v>
      </c>
      <c r="BD6" s="35" t="str">
        <f>IF(BD7="","",IF(BD7="-","【-】","【"&amp;SUBSTITUTE(TEXT(BD7,"#,##0.00"),"-","△")&amp;"】"))</f>
        <v>【261.93】</v>
      </c>
      <c r="BE6" s="36">
        <f>IF(BE7="",NA(),BE7)</f>
        <v>323.04000000000002</v>
      </c>
      <c r="BF6" s="36">
        <f t="shared" ref="BF6:BN6" si="7">IF(BF7="",NA(),BF7)</f>
        <v>308.66000000000003</v>
      </c>
      <c r="BG6" s="36">
        <f t="shared" si="7"/>
        <v>293.32</v>
      </c>
      <c r="BH6" s="36">
        <f t="shared" si="7"/>
        <v>276.64</v>
      </c>
      <c r="BI6" s="36">
        <f t="shared" si="7"/>
        <v>258.24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98.69</v>
      </c>
      <c r="BQ6" s="36">
        <f t="shared" ref="BQ6:BY6" si="8">IF(BQ7="",NA(),BQ7)</f>
        <v>102.38</v>
      </c>
      <c r="BR6" s="36">
        <f t="shared" si="8"/>
        <v>100.98</v>
      </c>
      <c r="BS6" s="36">
        <f t="shared" si="8"/>
        <v>98.09</v>
      </c>
      <c r="BT6" s="36">
        <f t="shared" si="8"/>
        <v>96.59</v>
      </c>
      <c r="BU6" s="36">
        <f t="shared" si="8"/>
        <v>105.21</v>
      </c>
      <c r="BV6" s="36">
        <f t="shared" si="8"/>
        <v>105.71</v>
      </c>
      <c r="BW6" s="36">
        <f t="shared" si="8"/>
        <v>106.01</v>
      </c>
      <c r="BX6" s="36">
        <f t="shared" si="8"/>
        <v>104.57</v>
      </c>
      <c r="BY6" s="36">
        <f t="shared" si="8"/>
        <v>103.54</v>
      </c>
      <c r="BZ6" s="35" t="str">
        <f>IF(BZ7="","",IF(BZ7="-","【-】","【"&amp;SUBSTITUTE(TEXT(BZ7,"#,##0.00"),"-","△")&amp;"】"))</f>
        <v>【103.91】</v>
      </c>
      <c r="CA6" s="36">
        <f>IF(CA7="",NA(),CA7)</f>
        <v>154.26</v>
      </c>
      <c r="CB6" s="36">
        <f t="shared" ref="CB6:CJ6" si="9">IF(CB7="",NA(),CB7)</f>
        <v>148.97</v>
      </c>
      <c r="CC6" s="36">
        <f t="shared" si="9"/>
        <v>150.38</v>
      </c>
      <c r="CD6" s="36">
        <f t="shared" si="9"/>
        <v>153.13</v>
      </c>
      <c r="CE6" s="36">
        <f t="shared" si="9"/>
        <v>156.63</v>
      </c>
      <c r="CF6" s="36">
        <f t="shared" si="9"/>
        <v>162.59</v>
      </c>
      <c r="CG6" s="36">
        <f t="shared" si="9"/>
        <v>162.15</v>
      </c>
      <c r="CH6" s="36">
        <f t="shared" si="9"/>
        <v>162.24</v>
      </c>
      <c r="CI6" s="36">
        <f t="shared" si="9"/>
        <v>165.47</v>
      </c>
      <c r="CJ6" s="36">
        <f t="shared" si="9"/>
        <v>167.46</v>
      </c>
      <c r="CK6" s="35" t="str">
        <f>IF(CK7="","",IF(CK7="-","【-】","【"&amp;SUBSTITUTE(TEXT(CK7,"#,##0.00"),"-","△")&amp;"】"))</f>
        <v>【167.11】</v>
      </c>
      <c r="CL6" s="36">
        <f>IF(CL7="",NA(),CL7)</f>
        <v>50.34</v>
      </c>
      <c r="CM6" s="36">
        <f t="shared" ref="CM6:CU6" si="10">IF(CM7="",NA(),CM7)</f>
        <v>73.47</v>
      </c>
      <c r="CN6" s="36">
        <f t="shared" si="10"/>
        <v>75.31</v>
      </c>
      <c r="CO6" s="36">
        <f t="shared" si="10"/>
        <v>50.53</v>
      </c>
      <c r="CP6" s="36">
        <f t="shared" si="10"/>
        <v>50.12</v>
      </c>
      <c r="CQ6" s="36">
        <f t="shared" si="10"/>
        <v>59.17</v>
      </c>
      <c r="CR6" s="36">
        <f t="shared" si="10"/>
        <v>59.34</v>
      </c>
      <c r="CS6" s="36">
        <f t="shared" si="10"/>
        <v>59.11</v>
      </c>
      <c r="CT6" s="36">
        <f t="shared" si="10"/>
        <v>59.74</v>
      </c>
      <c r="CU6" s="36">
        <f t="shared" si="10"/>
        <v>59.46</v>
      </c>
      <c r="CV6" s="35" t="str">
        <f>IF(CV7="","",IF(CV7="-","【-】","【"&amp;SUBSTITUTE(TEXT(CV7,"#,##0.00"),"-","△")&amp;"】"))</f>
        <v>【60.27】</v>
      </c>
      <c r="CW6" s="36">
        <f>IF(CW7="",NA(),CW7)</f>
        <v>80.209999999999994</v>
      </c>
      <c r="CX6" s="36">
        <f t="shared" ref="CX6:DF6" si="11">IF(CX7="",NA(),CX7)</f>
        <v>80.87</v>
      </c>
      <c r="CY6" s="36">
        <f t="shared" si="11"/>
        <v>77.72</v>
      </c>
      <c r="CZ6" s="36">
        <f t="shared" si="11"/>
        <v>77.23</v>
      </c>
      <c r="DA6" s="36">
        <f t="shared" si="11"/>
        <v>76.55</v>
      </c>
      <c r="DB6" s="36">
        <f t="shared" si="11"/>
        <v>87.6</v>
      </c>
      <c r="DC6" s="36">
        <f t="shared" si="11"/>
        <v>87.74</v>
      </c>
      <c r="DD6" s="36">
        <f t="shared" si="11"/>
        <v>87.91</v>
      </c>
      <c r="DE6" s="36">
        <f t="shared" si="11"/>
        <v>87.28</v>
      </c>
      <c r="DF6" s="36">
        <f t="shared" si="11"/>
        <v>87.41</v>
      </c>
      <c r="DG6" s="35" t="str">
        <f>IF(DG7="","",IF(DG7="-","【-】","【"&amp;SUBSTITUTE(TEXT(DG7,"#,##0.00"),"-","△")&amp;"】"))</f>
        <v>【89.92】</v>
      </c>
      <c r="DH6" s="36">
        <f>IF(DH7="",NA(),DH7)</f>
        <v>50.73</v>
      </c>
      <c r="DI6" s="36">
        <f t="shared" ref="DI6:DQ6" si="12">IF(DI7="",NA(),DI7)</f>
        <v>51.18</v>
      </c>
      <c r="DJ6" s="36">
        <f t="shared" si="12"/>
        <v>52.24</v>
      </c>
      <c r="DK6" s="36">
        <f t="shared" si="12"/>
        <v>48.44</v>
      </c>
      <c r="DL6" s="36">
        <f t="shared" si="12"/>
        <v>49.66</v>
      </c>
      <c r="DM6" s="36">
        <f t="shared" si="12"/>
        <v>45.25</v>
      </c>
      <c r="DN6" s="36">
        <f t="shared" si="12"/>
        <v>46.27</v>
      </c>
      <c r="DO6" s="36">
        <f t="shared" si="12"/>
        <v>46.88</v>
      </c>
      <c r="DP6" s="36">
        <f t="shared" si="12"/>
        <v>46.94</v>
      </c>
      <c r="DQ6" s="36">
        <f t="shared" si="12"/>
        <v>47.62</v>
      </c>
      <c r="DR6" s="35" t="str">
        <f>IF(DR7="","",IF(DR7="-","【-】","【"&amp;SUBSTITUTE(TEXT(DR7,"#,##0.00"),"-","△")&amp;"】"))</f>
        <v>【48.85】</v>
      </c>
      <c r="DS6" s="36">
        <f>IF(DS7="",NA(),DS7)</f>
        <v>3.8</v>
      </c>
      <c r="DT6" s="35">
        <f t="shared" ref="DT6:EB6" si="13">IF(DT7="",NA(),DT7)</f>
        <v>0</v>
      </c>
      <c r="DU6" s="36">
        <f t="shared" si="13"/>
        <v>48.5</v>
      </c>
      <c r="DV6" s="36">
        <f t="shared" si="13"/>
        <v>29.34</v>
      </c>
      <c r="DW6" s="36">
        <f t="shared" si="13"/>
        <v>29.44</v>
      </c>
      <c r="DX6" s="36">
        <f t="shared" si="13"/>
        <v>10.71</v>
      </c>
      <c r="DY6" s="36">
        <f t="shared" si="13"/>
        <v>10.93</v>
      </c>
      <c r="DZ6" s="36">
        <f t="shared" si="13"/>
        <v>13.39</v>
      </c>
      <c r="EA6" s="36">
        <f t="shared" si="13"/>
        <v>14.48</v>
      </c>
      <c r="EB6" s="36">
        <f t="shared" si="13"/>
        <v>16.27</v>
      </c>
      <c r="EC6" s="35" t="str">
        <f>IF(EC7="","",IF(EC7="-","【-】","【"&amp;SUBSTITUTE(TEXT(EC7,"#,##0.00"),"-","△")&amp;"】"))</f>
        <v>【17.80】</v>
      </c>
      <c r="ED6" s="36">
        <f>IF(ED7="",NA(),ED7)</f>
        <v>0.45</v>
      </c>
      <c r="EE6" s="35">
        <f t="shared" ref="EE6:EM6" si="14">IF(EE7="",NA(),EE7)</f>
        <v>0</v>
      </c>
      <c r="EF6" s="36">
        <f t="shared" si="14"/>
        <v>0.24</v>
      </c>
      <c r="EG6" s="36">
        <f t="shared" si="14"/>
        <v>0.49</v>
      </c>
      <c r="EH6" s="36">
        <f t="shared" si="14"/>
        <v>0.36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102083</v>
      </c>
      <c r="D7" s="38">
        <v>46</v>
      </c>
      <c r="E7" s="38">
        <v>1</v>
      </c>
      <c r="F7" s="38">
        <v>0</v>
      </c>
      <c r="G7" s="38">
        <v>1</v>
      </c>
      <c r="H7" s="38" t="s">
        <v>93</v>
      </c>
      <c r="I7" s="38" t="s">
        <v>94</v>
      </c>
      <c r="J7" s="38" t="s">
        <v>95</v>
      </c>
      <c r="K7" s="38" t="s">
        <v>96</v>
      </c>
      <c r="L7" s="38" t="s">
        <v>97</v>
      </c>
      <c r="M7" s="38" t="s">
        <v>98</v>
      </c>
      <c r="N7" s="39" t="s">
        <v>99</v>
      </c>
      <c r="O7" s="39">
        <v>77.099999999999994</v>
      </c>
      <c r="P7" s="39">
        <v>98.46</v>
      </c>
      <c r="Q7" s="39">
        <v>2250</v>
      </c>
      <c r="R7" s="39">
        <v>77838</v>
      </c>
      <c r="S7" s="39">
        <v>240.27</v>
      </c>
      <c r="T7" s="39">
        <v>323.95999999999998</v>
      </c>
      <c r="U7" s="39">
        <v>76551</v>
      </c>
      <c r="V7" s="39">
        <v>136.33000000000001</v>
      </c>
      <c r="W7" s="39">
        <v>561.51</v>
      </c>
      <c r="X7" s="39">
        <v>104.49</v>
      </c>
      <c r="Y7" s="39">
        <v>108.26</v>
      </c>
      <c r="Z7" s="39">
        <v>106.23</v>
      </c>
      <c r="AA7" s="39">
        <v>103.14</v>
      </c>
      <c r="AB7" s="39">
        <v>101.47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279.77</v>
      </c>
      <c r="AU7" s="39">
        <v>213.28</v>
      </c>
      <c r="AV7" s="39">
        <v>229.13</v>
      </c>
      <c r="AW7" s="39">
        <v>218.63</v>
      </c>
      <c r="AX7" s="39">
        <v>201.02</v>
      </c>
      <c r="AY7" s="39">
        <v>335.95</v>
      </c>
      <c r="AZ7" s="39">
        <v>346.59</v>
      </c>
      <c r="BA7" s="39">
        <v>357.82</v>
      </c>
      <c r="BB7" s="39">
        <v>355.5</v>
      </c>
      <c r="BC7" s="39">
        <v>349.83</v>
      </c>
      <c r="BD7" s="39">
        <v>261.93</v>
      </c>
      <c r="BE7" s="39">
        <v>323.04000000000002</v>
      </c>
      <c r="BF7" s="39">
        <v>308.66000000000003</v>
      </c>
      <c r="BG7" s="39">
        <v>293.32</v>
      </c>
      <c r="BH7" s="39">
        <v>276.64</v>
      </c>
      <c r="BI7" s="39">
        <v>258.24</v>
      </c>
      <c r="BJ7" s="39">
        <v>319.82</v>
      </c>
      <c r="BK7" s="39">
        <v>312.02999999999997</v>
      </c>
      <c r="BL7" s="39">
        <v>307.45999999999998</v>
      </c>
      <c r="BM7" s="39">
        <v>312.58</v>
      </c>
      <c r="BN7" s="39">
        <v>314.87</v>
      </c>
      <c r="BO7" s="39">
        <v>270.45999999999998</v>
      </c>
      <c r="BP7" s="39">
        <v>98.69</v>
      </c>
      <c r="BQ7" s="39">
        <v>102.38</v>
      </c>
      <c r="BR7" s="39">
        <v>100.98</v>
      </c>
      <c r="BS7" s="39">
        <v>98.09</v>
      </c>
      <c r="BT7" s="39">
        <v>96.59</v>
      </c>
      <c r="BU7" s="39">
        <v>105.21</v>
      </c>
      <c r="BV7" s="39">
        <v>105.71</v>
      </c>
      <c r="BW7" s="39">
        <v>106.01</v>
      </c>
      <c r="BX7" s="39">
        <v>104.57</v>
      </c>
      <c r="BY7" s="39">
        <v>103.54</v>
      </c>
      <c r="BZ7" s="39">
        <v>103.91</v>
      </c>
      <c r="CA7" s="39">
        <v>154.26</v>
      </c>
      <c r="CB7" s="39">
        <v>148.97</v>
      </c>
      <c r="CC7" s="39">
        <v>150.38</v>
      </c>
      <c r="CD7" s="39">
        <v>153.13</v>
      </c>
      <c r="CE7" s="39">
        <v>156.63</v>
      </c>
      <c r="CF7" s="39">
        <v>162.59</v>
      </c>
      <c r="CG7" s="39">
        <v>162.15</v>
      </c>
      <c r="CH7" s="39">
        <v>162.24</v>
      </c>
      <c r="CI7" s="39">
        <v>165.47</v>
      </c>
      <c r="CJ7" s="39">
        <v>167.46</v>
      </c>
      <c r="CK7" s="39">
        <v>167.11</v>
      </c>
      <c r="CL7" s="39">
        <v>50.34</v>
      </c>
      <c r="CM7" s="39">
        <v>73.47</v>
      </c>
      <c r="CN7" s="39">
        <v>75.31</v>
      </c>
      <c r="CO7" s="39">
        <v>50.53</v>
      </c>
      <c r="CP7" s="39">
        <v>50.12</v>
      </c>
      <c r="CQ7" s="39">
        <v>59.17</v>
      </c>
      <c r="CR7" s="39">
        <v>59.34</v>
      </c>
      <c r="CS7" s="39">
        <v>59.11</v>
      </c>
      <c r="CT7" s="39">
        <v>59.74</v>
      </c>
      <c r="CU7" s="39">
        <v>59.46</v>
      </c>
      <c r="CV7" s="39">
        <v>60.27</v>
      </c>
      <c r="CW7" s="39">
        <v>80.209999999999994</v>
      </c>
      <c r="CX7" s="39">
        <v>80.87</v>
      </c>
      <c r="CY7" s="39">
        <v>77.72</v>
      </c>
      <c r="CZ7" s="39">
        <v>77.23</v>
      </c>
      <c r="DA7" s="39">
        <v>76.55</v>
      </c>
      <c r="DB7" s="39">
        <v>87.6</v>
      </c>
      <c r="DC7" s="39">
        <v>87.74</v>
      </c>
      <c r="DD7" s="39">
        <v>87.91</v>
      </c>
      <c r="DE7" s="39">
        <v>87.28</v>
      </c>
      <c r="DF7" s="39">
        <v>87.41</v>
      </c>
      <c r="DG7" s="39">
        <v>89.92</v>
      </c>
      <c r="DH7" s="39">
        <v>50.73</v>
      </c>
      <c r="DI7" s="39">
        <v>51.18</v>
      </c>
      <c r="DJ7" s="39">
        <v>52.24</v>
      </c>
      <c r="DK7" s="39">
        <v>48.44</v>
      </c>
      <c r="DL7" s="39">
        <v>49.66</v>
      </c>
      <c r="DM7" s="39">
        <v>45.25</v>
      </c>
      <c r="DN7" s="39">
        <v>46.27</v>
      </c>
      <c r="DO7" s="39">
        <v>46.88</v>
      </c>
      <c r="DP7" s="39">
        <v>46.94</v>
      </c>
      <c r="DQ7" s="39">
        <v>47.62</v>
      </c>
      <c r="DR7" s="39">
        <v>48.85</v>
      </c>
      <c r="DS7" s="39">
        <v>3.8</v>
      </c>
      <c r="DT7" s="39">
        <v>0</v>
      </c>
      <c r="DU7" s="39">
        <v>48.5</v>
      </c>
      <c r="DV7" s="39">
        <v>29.34</v>
      </c>
      <c r="DW7" s="39">
        <v>29.44</v>
      </c>
      <c r="DX7" s="39">
        <v>10.71</v>
      </c>
      <c r="DY7" s="39">
        <v>10.93</v>
      </c>
      <c r="DZ7" s="39">
        <v>13.39</v>
      </c>
      <c r="EA7" s="39">
        <v>14.48</v>
      </c>
      <c r="EB7" s="39">
        <v>16.27</v>
      </c>
      <c r="EC7" s="39">
        <v>17.8</v>
      </c>
      <c r="ED7" s="39">
        <v>0.45</v>
      </c>
      <c r="EE7" s="39">
        <v>0</v>
      </c>
      <c r="EF7" s="39">
        <v>0.24</v>
      </c>
      <c r="EG7" s="39">
        <v>0.49</v>
      </c>
      <c r="EH7" s="39">
        <v>0.36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2020-02-07T05:53:03Z</cp:lastPrinted>
  <dcterms:created xsi:type="dcterms:W3CDTF">2019-12-05T04:11:48Z</dcterms:created>
  <dcterms:modified xsi:type="dcterms:W3CDTF">2020-02-07T05:53:05Z</dcterms:modified>
  <cp:category/>
</cp:coreProperties>
</file>