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9○藤岡市\"/>
    </mc:Choice>
  </mc:AlternateContent>
  <workbookProtection workbookAlgorithmName="SHA-512" workbookHashValue="N8IJx5rxlVC4yoBdWXwQrAA7VCbEpd2GVcQIDCXjVNnwvU2EA0VI2YhFKNudij9A7WkftQrrvw8u2JfNnHs74w==" workbookSaltValue="ds4LOjg8qMnh3x6SO6YL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<sst xmlns="http://schemas.openxmlformats.org/spreadsheetml/2006/main" count="220" uniqueCount="108">
  <si>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</si>
  <si>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</si>
  <si>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</si>
  <si>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</si>
  <si>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</si>
  <si>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</si>
  <si>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</si>
  <si>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</si>
  <si>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</si>
  <si>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</si>
  <si>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</si>
  <si>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</si>
  <si>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</si>
  <si>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</si>
  <si>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</si>
  <si>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</si>
  <si>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</si>
  <si>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</si>
  <si>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</si>
  <si>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</si>
  <si>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</si>
  <si>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</si>
  <si>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</si>
  <si>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</si>
  <si>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</si>
  <si>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</si>
  <si>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</si>
  <si>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</si>
  <si>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</si>
  <si>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</si>
  <si>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</si>
  <si>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</si>
  <si>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</si>
  <si>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</si>
  <si>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</si>
  <si>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</si>
  <si>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</si>
  <si>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</si>
  <si>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</si>
  <si>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</si>
  <si>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</si>
  <si>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</si>
  <si>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</si>
  <si>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</si>
  <si>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</si>
  <si>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</si>
  <si>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</si>
  <si>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</si>
  <si>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</si>
  <si>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</si>
  <si>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</si>
  <si>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</si>
  <si>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</si>
  <si>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</si>
  <si>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</si>
  <si>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</si>
  <si>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</si>
  <si>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</si>
  <si>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</si>
  <si>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</si>
  <si>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</si>
  <si>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</si>
  <si>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</si>
  <si>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</si>
  <si>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</si>
  <si>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</si>
  <si>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</si>
  <si>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</si>
  <si>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</si>
  <si>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</si>
  <si>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</si>
  <si>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</si>
  <si>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</si>
  <si>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</si>
  <si>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</si>
  <si>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</si>
  <si>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</si>
  <si>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</si>
  <si>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</si>
  <si>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</si>
  <si>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</si>
  <si>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</si>
  <si>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</si>
  <si>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</si>
  <si>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</si>
  <si>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</si>
  <si>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</si>
  <si>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</si>
  <si>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</si>
  <si>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</si>
  <si>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</si>
  <si>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</si>
  <si>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</si>
  <si>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</si>
  <si>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</si>
  <si>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</si>
  <si>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</si>
  <si>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</si>
  <si>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</si>
  <si>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</si>
  <si>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</si>
  <si>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</si>
  <si>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</si>
  <si>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</si>
  <si>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</si>
  <si>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
　老朽管の更新を計画的に行ってきたことなどから管路経年化率は類似団体の平均値と比較すると良好な値である。しかし、取水、浄水設備の更新の遅れなどにより有形固定資産減価償却率は年々増加傾向にある。
③管路更新率
　これまでに石綿管などの老朽管の更新を計画的に行ってきたことにより、近年、類似団体の平均値と比較して低い値である。</t>
    <phoneticPr fontId="4"/>
  </si>
  <si>
    <t>①経常収支比率
　常に100％を上回っており収支は健全である。また類似団体の平均値と比較しても良好な値である。
②累積欠損金比率
　欠損金は発生していない。
③流動比率
　常に100％を上回っており、短期の債務に対して支払い能力を備えている。
④企業債残高対給水収益比率
　前年度比12.3ポイント低下したが、類似団体の平均値と比較して高い傾向にある。
⑤料金回収率
　常に100％を上回っており、類似団体の平均値と比較しても良好な値である。
⑥給水原価
　類似団体の平均と比較して安価である。
⑦施設利用率
　類似団体の平均値を上回っている。平成30年度はわずかに上昇したものの、おおむね横ばいで推移している。
⑧有収率
　前年度比0.8ポイント低下しており、類似団体の平均値を下回っている。過去5年間の実績でも最も低い数値となっている。</t>
    <rPh sb="265" eb="267">
      <t>ウワマワ</t>
    </rPh>
    <rPh sb="272" eb="274">
      <t>ヘイセイ</t>
    </rPh>
    <rPh sb="276" eb="278">
      <t>ネンド</t>
    </rPh>
    <rPh sb="283" eb="285">
      <t>ジョウショウ</t>
    </rPh>
    <rPh sb="295" eb="296">
      <t>ヨコ</t>
    </rPh>
    <rPh sb="299" eb="301">
      <t>スイイ</t>
    </rPh>
    <rPh sb="313" eb="316">
      <t>ゼンネンド</t>
    </rPh>
    <rPh sb="316" eb="317">
      <t>ヒ</t>
    </rPh>
    <rPh sb="324" eb="326">
      <t>テイカ</t>
    </rPh>
    <rPh sb="331" eb="333">
      <t>ルイジ</t>
    </rPh>
    <rPh sb="333" eb="335">
      <t>ダンタイ</t>
    </rPh>
    <rPh sb="336" eb="339">
      <t>ヘイキンチ</t>
    </rPh>
    <rPh sb="340" eb="342">
      <t>シタマワ</t>
    </rPh>
    <rPh sb="347" eb="349">
      <t>カコ</t>
    </rPh>
    <rPh sb="350" eb="352">
      <t>ネンカン</t>
    </rPh>
    <rPh sb="353" eb="355">
      <t>ジッセキ</t>
    </rPh>
    <rPh sb="357" eb="358">
      <t>モット</t>
    </rPh>
    <rPh sb="359" eb="360">
      <t>ヒク</t>
    </rPh>
    <rPh sb="361" eb="363">
      <t>スウチ</t>
    </rPh>
    <phoneticPr fontId="4"/>
  </si>
  <si>
    <t>　収支が継続して黒字であり、債務に対する一定の支払い能力も備えていることから、事業の経営状況は健全で安定していると考えられる。
　しかし、今後見込まれる水需要の減少や老朽化施設への更新需要の増加を鑑みると、持続可能な水道事業を運営していくためには、平成30年度に完成した経営戦略をベースに、更なる経費の削減を図っていく必要がある。</t>
    <rPh sb="124" eb="126">
      <t>ヘイセイ</t>
    </rPh>
    <rPh sb="128" eb="130">
      <t>ネンド</t>
    </rPh>
    <rPh sb="131" eb="133">
      <t>カンセイ</t>
    </rPh>
    <rPh sb="135" eb="137">
      <t>ケイエイ</t>
    </rPh>
    <rPh sb="137" eb="139">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</si>
</sst>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0.47</c:v>
                </c:pt>
                <c:pt idx="1">
                  <c:v>0.16</c:v>
                </c:pt>
                <c:pt idx="2">
                  <c:v>0.43</c:v>
                </c:pt>
                <c:pt idx="3">
                  <c:v>0.37</c:v>
                </c:pt>
                <c:pt idx="4">
                  <c:v>0.54</c:v>
                </c:pt>
              </c:numCache>
            </c:numRef>
          </c:val>
          <c:extLst>
            <c:ext xmlns:c16="http://schemas.microsoft.com/office/drawing/2014/chart" uri="{C3380CC4-5D6E-409C-BE32-E72D297353CC}">
              <c16:uniqueId val="{00000000-188F-4DBE-89AD-9B3D947D1D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88F-4DBE-89AD-9B3D947D1D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61.21</c:v>
                </c:pt>
                <c:pt idx="1">
                  <c:v>61.97</c:v>
                </c:pt>
                <c:pt idx="2">
                  <c:v>60.92</c:v>
                </c:pt>
                <c:pt idx="3">
                  <c:v>60.74</c:v>
                </c:pt>
                <c:pt idx="4">
                  <c:v>60.82</c:v>
                </c:pt>
              </c:numCache>
            </c:numRef>
          </c:val>
          <c:extLst>
            <c:ext xmlns:c16="http://schemas.microsoft.com/office/drawing/2014/chart" uri="{C3380CC4-5D6E-409C-BE32-E72D297353CC}">
              <c16:uniqueId val="{00000000-76C5-4D99-9892-D3EECA51CF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6C5-4D99-9892-D3EECA51CF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85.4</c:v>
                </c:pt>
                <c:pt idx="1">
                  <c:v>85.17</c:v>
                </c:pt>
                <c:pt idx="2">
                  <c:v>86.09</c:v>
                </c:pt>
                <c:pt idx="3">
                  <c:v>85.81</c:v>
                </c:pt>
                <c:pt idx="4">
                  <c:v>85</c:v>
                </c:pt>
              </c:numCache>
            </c:numRef>
          </c:val>
          <c:extLst>
            <c:ext xmlns:c16="http://schemas.microsoft.com/office/drawing/2014/chart" uri="{C3380CC4-5D6E-409C-BE32-E72D297353CC}">
              <c16:uniqueId val="{00000000-0E76-457D-8C4E-13757C2A37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0E76-457D-8C4E-13757C2A37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123.49</c:v>
                </c:pt>
                <c:pt idx="1">
                  <c:v>116.72</c:v>
                </c:pt>
                <c:pt idx="2">
                  <c:v>126.98</c:v>
                </c:pt>
                <c:pt idx="3">
                  <c:v>121.87</c:v>
                </c:pt>
                <c:pt idx="4">
                  <c:v>124.72</c:v>
                </c:pt>
              </c:numCache>
            </c:numRef>
          </c:val>
          <c:extLst>
            <c:ext xmlns:c16="http://schemas.microsoft.com/office/drawing/2014/chart" uri="{C3380CC4-5D6E-409C-BE32-E72D297353CC}">
              <c16:uniqueId val="{00000000-44AF-4869-9B2B-3F06C48AEF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4AF-4869-9B2B-3F06C48AEF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44.66</c:v>
                </c:pt>
                <c:pt idx="1">
                  <c:v>46.09</c:v>
                </c:pt>
                <c:pt idx="2">
                  <c:v>47.4</c:v>
                </c:pt>
                <c:pt idx="3">
                  <c:v>48.2</c:v>
                </c:pt>
                <c:pt idx="4">
                  <c:v>49.61</c:v>
                </c:pt>
              </c:numCache>
            </c:numRef>
          </c:val>
          <c:extLst>
            <c:ext xmlns:c16="http://schemas.microsoft.com/office/drawing/2014/chart" uri="{C3380CC4-5D6E-409C-BE32-E72D297353CC}">
              <c16:uniqueId val="{00000000-55E0-4241-BEAC-D4DB073F8A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55E0-4241-BEAC-D4DB073F8A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1.89</c:v>
                </c:pt>
                <c:pt idx="1">
                  <c:v>0.97</c:v>
                </c:pt>
                <c:pt idx="2">
                  <c:v>0.65</c:v>
                </c:pt>
                <c:pt idx="3">
                  <c:v>0.64</c:v>
                </c:pt>
                <c:pt idx="4">
                  <c:v>0.62</c:v>
                </c:pt>
              </c:numCache>
            </c:numRef>
          </c:val>
          <c:extLst>
            <c:ext xmlns:c16="http://schemas.microsoft.com/office/drawing/2014/chart" uri="{C3380CC4-5D6E-409C-BE32-E72D297353CC}">
              <c16:uniqueId val="{00000000-B639-4F14-BB73-DD3CC06BCD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B639-4F14-BB73-DD3CC06BCD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EE-491F-B518-326E1E78568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5CEE-491F-B518-326E1E78568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393.42</c:v>
                </c:pt>
                <c:pt idx="1">
                  <c:v>357.57</c:v>
                </c:pt>
                <c:pt idx="2">
                  <c:v>404.22</c:v>
                </c:pt>
                <c:pt idx="3">
                  <c:v>390.79</c:v>
                </c:pt>
                <c:pt idx="4">
                  <c:v>416.45</c:v>
                </c:pt>
              </c:numCache>
            </c:numRef>
          </c:val>
          <c:extLst>
            <c:ext xmlns:c16="http://schemas.microsoft.com/office/drawing/2014/chart" uri="{C3380CC4-5D6E-409C-BE32-E72D297353CC}">
              <c16:uniqueId val="{00000000-B6A6-4DFD-8E07-86050F3D3B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6A6-4DFD-8E07-86050F3D3B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522.42999999999995</c:v>
                </c:pt>
                <c:pt idx="1">
                  <c:v>498.96</c:v>
                </c:pt>
                <c:pt idx="2">
                  <c:v>488.22</c:v>
                </c:pt>
                <c:pt idx="3">
                  <c:v>480.62</c:v>
                </c:pt>
                <c:pt idx="4">
                  <c:v>468.33</c:v>
                </c:pt>
              </c:numCache>
            </c:numRef>
          </c:val>
          <c:extLst>
            <c:ext xmlns:c16="http://schemas.microsoft.com/office/drawing/2014/chart" uri="{C3380CC4-5D6E-409C-BE32-E72D297353CC}">
              <c16:uniqueId val="{00000000-5832-445A-B749-D7ED47428A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5832-445A-B749-D7ED47428A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117.73</c:v>
                </c:pt>
                <c:pt idx="1">
                  <c:v>112.33</c:v>
                </c:pt>
                <c:pt idx="2">
                  <c:v>121.03</c:v>
                </c:pt>
                <c:pt idx="3">
                  <c:v>116.63</c:v>
                </c:pt>
                <c:pt idx="4">
                  <c:v>121.31</c:v>
                </c:pt>
              </c:numCache>
            </c:numRef>
          </c:val>
          <c:extLst>
            <c:ext xmlns:c16="http://schemas.microsoft.com/office/drawing/2014/chart" uri="{C3380CC4-5D6E-409C-BE32-E72D297353CC}">
              <c16:uniqueId val="{00000000-B7F5-431A-88B3-6442B5839E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B7F5-431A-88B3-6442B5839E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135.35</c:v>
                </c:pt>
                <c:pt idx="1">
                  <c:v>142.11000000000001</c:v>
                </c:pt>
                <c:pt idx="2">
                  <c:v>131.86000000000001</c:v>
                </c:pt>
                <c:pt idx="3">
                  <c:v>136.83000000000001</c:v>
                </c:pt>
                <c:pt idx="4">
                  <c:v>131.44</c:v>
                </c:pt>
              </c:numCache>
            </c:numRef>
          </c:val>
          <c:extLst>
            <c:ext xmlns:c16="http://schemas.microsoft.com/office/drawing/2014/chart" uri="{C3380CC4-5D6E-409C-BE32-E72D297353CC}">
              <c16:uniqueId val="{00000000-69FB-4FB0-83AF-6B516C1972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69FB-4FB0-83AF-6B516C1972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藤岡市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65687</v>
      </c>
      <c r="AM8" s="60"/>
      <c r="AN8" s="60"/>
      <c r="AO8" s="60"/>
      <c r="AP8" s="60"/>
      <c r="AQ8" s="60"/>
      <c r="AR8" s="60"/>
      <c r="AS8" s="60"/>
      <c r="AT8" s="51">
        <f>データ!$S$6</f>
        <v>180.29</v>
      </c>
      <c r="AU8" s="52"/>
      <c r="AV8" s="52"/>
      <c r="AW8" s="52"/>
      <c r="AX8" s="52"/>
      <c r="AY8" s="52"/>
      <c r="AZ8" s="52"/>
      <c r="BA8" s="52"/>
      <c r="BB8" s="53">
        <f>データ!$T$6</f>
        <v>364.34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65.489999999999995</v>
      </c>
      <c r="J10" s="52"/>
      <c r="K10" s="52"/>
      <c r="L10" s="52"/>
      <c r="M10" s="52"/>
      <c r="N10" s="52"/>
      <c r="O10" s="63"/>
      <c r="P10" s="53">
        <f>データ!$P$6</f>
        <v>97.48</v>
      </c>
      <c r="Q10" s="53"/>
      <c r="R10" s="53"/>
      <c r="S10" s="53"/>
      <c r="T10" s="53"/>
      <c r="U10" s="53"/>
      <c r="V10" s="53"/>
      <c r="W10" s="60">
        <f>データ!$Q$6</f>
        <v>2790</v>
      </c>
      <c r="X10" s="60"/>
      <c r="Y10" s="60"/>
      <c r="Z10" s="60"/>
      <c r="AA10" s="60"/>
      <c r="AB10" s="60"/>
      <c r="AC10" s="60"/>
      <c r="AD10" s="2"/>
      <c r="AE10" s="2"/>
      <c r="AF10" s="2"/>
      <c r="AG10" s="2"/>
      <c r="AH10" s="4"/>
      <c r="AI10" s="4"/>
      <c r="AJ10" s="4"/>
      <c r="AK10" s="4"/>
      <c r="AL10" s="60">
        <f>データ!$U$6</f>
        <v>63878</v>
      </c>
      <c r="AM10" s="60"/>
      <c r="AN10" s="60"/>
      <c r="AO10" s="60"/>
      <c r="AP10" s="60"/>
      <c r="AQ10" s="60"/>
      <c r="AR10" s="60"/>
      <c r="AS10" s="60"/>
      <c r="AT10" s="51">
        <f>データ!$V$6</f>
        <v>83.9</v>
      </c>
      <c r="AU10" s="52"/>
      <c r="AV10" s="52"/>
      <c r="AW10" s="52"/>
      <c r="AX10" s="52"/>
      <c r="AY10" s="52"/>
      <c r="AZ10" s="52"/>
      <c r="BA10" s="52"/>
      <c r="BB10" s="53">
        <f>データ!$W$6</f>
        <v>761.36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sY9dXmWELq8zA7Z4DEv7E276AAo7I58Yk+4jBkgBwDbys3UG/YusIrkDd2wpVDF4a8lQfwhyLCI792L0RKYJw==" saltValue="hMtK+frHvobf+xnV086z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102091</v>
      </c>
      <c r="D6" s="34">
        <f t="shared" si="3"/>
        <v>46</v>
      </c>
      <c r="E6" s="34">
        <f t="shared" si="3"/>
        <v>1</v>
      </c>
      <c r="F6" s="34">
        <f t="shared" si="3"/>
        <v>0</v>
      </c>
      <c r="G6" s="34">
        <f t="shared" si="3"/>
        <v>1</v>
      </c>
      <c r="H6" s="34" t="str">
        <f t="shared" si="3"/>
        <v>群馬県　藤岡市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65.489999999999995</v>
      </c>
      <c r="P6" s="35">
        <f t="shared" si="3"/>
        <v>97.48</v>
      </c>
      <c r="Q6" s="35">
        <f t="shared" si="3"/>
        <v>2790</v>
      </c>
      <c r="R6" s="35">
        <f t="shared" si="3"/>
        <v>65687</v>
      </c>
      <c r="S6" s="35">
        <f t="shared" si="3"/>
        <v>180.29</v>
      </c>
      <c r="T6" s="35">
        <f t="shared" si="3"/>
        <v>364.34</v>
      </c>
      <c r="U6" s="35">
        <f t="shared" si="3"/>
        <v>63878</v>
      </c>
      <c r="V6" s="35">
        <f t="shared" si="3"/>
        <v>83.9</v>
      </c>
      <c r="W6" s="35">
        <f t="shared" si="3"/>
        <v>761.36</v>
      </c>
      <c r="X6" s="36">
        <f>IF(X7="",NA(),X7)</f>
        <v>123.49</v>
      </c>
      <c r="Y6" s="36">
        <f t="shared" ref="Y6:AG6" si="4">IF(Y7="",NA(),Y7)</f>
        <v>116.72</v>
      </c>
      <c r="Z6" s="36">
        <f t="shared" si="4"/>
        <v>126.98</v>
      </c>
      <c r="AA6" s="36">
        <f t="shared" si="4"/>
        <v>121.87</v>
      </c>
      <c r="AB6" s="36">
        <f t="shared" si="4"/>
        <v>124.72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393.42</v>
      </c>
      <c r="AU6" s="36">
        <f t="shared" ref="AU6:BC6" si="6">IF(AU7="",NA(),AU7)</f>
        <v>357.57</v>
      </c>
      <c r="AV6" s="36">
        <f t="shared" si="6"/>
        <v>404.22</v>
      </c>
      <c r="AW6" s="36">
        <f t="shared" si="6"/>
        <v>390.79</v>
      </c>
      <c r="AX6" s="36">
        <f t="shared" si="6"/>
        <v>416.45</v>
      </c>
      <c r="AY6" s="36">
        <f t="shared" si="6"/>
        <v>335.95</v>
      </c>
      <c r="AZ6" s="36">
        <f t="shared" si="6"/>
        <v>346.59</v>
      </c>
      <c r="BA6" s="36">
        <f t="shared" si="6"/>
        <v>357.82</v>
      </c>
      <c r="BB6" s="36">
        <f t="shared" si="6"/>
        <v>355.5</v>
      </c>
      <c r="BC6" s="36">
        <f t="shared" si="6"/>
        <v>349.83</v>
      </c>
      <c r="BD6" s="35" t="str">
        <f>IF(BD7="","",IF(BD7="-","【-】","【"&amp;SUBSTITUTE(TEXT(BD7,"#,##0.00"),"-","△")&amp;"】"))</f>
        <v>【261.93】</v>
      </c>
      <c r="BE6" s="36">
        <f>IF(BE7="",NA(),BE7)</f>
        <v>522.42999999999995</v>
      </c>
      <c r="BF6" s="36">
        <f t="shared" ref="BF6:BN6" si="7">IF(BF7="",NA(),BF7)</f>
        <v>498.96</v>
      </c>
      <c r="BG6" s="36">
        <f t="shared" si="7"/>
        <v>488.22</v>
      </c>
      <c r="BH6" s="36">
        <f t="shared" si="7"/>
        <v>480.62</v>
      </c>
      <c r="BI6" s="36">
        <f t="shared" si="7"/>
        <v>468.33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117.73</v>
      </c>
      <c r="BQ6" s="36">
        <f t="shared" ref="BQ6:BY6" si="8">IF(BQ7="",NA(),BQ7)</f>
        <v>112.33</v>
      </c>
      <c r="BR6" s="36">
        <f t="shared" si="8"/>
        <v>121.03</v>
      </c>
      <c r="BS6" s="36">
        <f t="shared" si="8"/>
        <v>116.63</v>
      </c>
      <c r="BT6" s="36">
        <f t="shared" si="8"/>
        <v>121.31</v>
      </c>
      <c r="BU6" s="36">
        <f t="shared" si="8"/>
        <v>105.21</v>
      </c>
      <c r="BV6" s="36">
        <f t="shared" si="8"/>
        <v>105.71</v>
      </c>
      <c r="BW6" s="36">
        <f t="shared" si="8"/>
        <v>106.01</v>
      </c>
      <c r="BX6" s="36">
        <f t="shared" si="8"/>
        <v>104.57</v>
      </c>
      <c r="BY6" s="36">
        <f t="shared" si="8"/>
        <v>103.54</v>
      </c>
      <c r="BZ6" s="35" t="str">
        <f>IF(BZ7="","",IF(BZ7="-","【-】","【"&amp;SUBSTITUTE(TEXT(BZ7,"#,##0.00"),"-","△")&amp;"】"))</f>
        <v>【103.91】</v>
      </c>
      <c r="CA6" s="36">
        <f>IF(CA7="",NA(),CA7)</f>
        <v>135.35</v>
      </c>
      <c r="CB6" s="36">
        <f t="shared" ref="CB6:CJ6" si="9">IF(CB7="",NA(),CB7)</f>
        <v>142.11000000000001</v>
      </c>
      <c r="CC6" s="36">
        <f t="shared" si="9"/>
        <v>131.86000000000001</v>
      </c>
      <c r="CD6" s="36">
        <f t="shared" si="9"/>
        <v>136.83000000000001</v>
      </c>
      <c r="CE6" s="36">
        <f t="shared" si="9"/>
        <v>131.44</v>
      </c>
      <c r="CF6" s="36">
        <f t="shared" si="9"/>
        <v>162.59</v>
      </c>
      <c r="CG6" s="36">
        <f t="shared" si="9"/>
        <v>162.15</v>
      </c>
      <c r="CH6" s="36">
        <f t="shared" si="9"/>
        <v>162.24</v>
      </c>
      <c r="CI6" s="36">
        <f t="shared" si="9"/>
        <v>165.47</v>
      </c>
      <c r="CJ6" s="36">
        <f t="shared" si="9"/>
        <v>167.46</v>
      </c>
      <c r="CK6" s="35" t="str">
        <f>IF(CK7="","",IF(CK7="-","【-】","【"&amp;SUBSTITUTE(TEXT(CK7,"#,##0.00"),"-","△")&amp;"】"))</f>
        <v>【167.11】</v>
      </c>
      <c r="CL6" s="36">
        <f>IF(CL7="",NA(),CL7)</f>
        <v>61.21</v>
      </c>
      <c r="CM6" s="36">
        <f t="shared" ref="CM6:CU6" si="10">IF(CM7="",NA(),CM7)</f>
        <v>61.97</v>
      </c>
      <c r="CN6" s="36">
        <f t="shared" si="10"/>
        <v>60.92</v>
      </c>
      <c r="CO6" s="36">
        <f t="shared" si="10"/>
        <v>60.74</v>
      </c>
      <c r="CP6" s="36">
        <f t="shared" si="10"/>
        <v>60.82</v>
      </c>
      <c r="CQ6" s="36">
        <f t="shared" si="10"/>
        <v>59.17</v>
      </c>
      <c r="CR6" s="36">
        <f t="shared" si="10"/>
        <v>59.34</v>
      </c>
      <c r="CS6" s="36">
        <f t="shared" si="10"/>
        <v>59.11</v>
      </c>
      <c r="CT6" s="36">
        <f t="shared" si="10"/>
        <v>59.74</v>
      </c>
      <c r="CU6" s="36">
        <f t="shared" si="10"/>
        <v>59.46</v>
      </c>
      <c r="CV6" s="35" t="str">
        <f>IF(CV7="","",IF(CV7="-","【-】","【"&amp;SUBSTITUTE(TEXT(CV7,"#,##0.00"),"-","△")&amp;"】"))</f>
        <v>【60.27】</v>
      </c>
      <c r="CW6" s="36">
        <f>IF(CW7="",NA(),CW7)</f>
        <v>85.4</v>
      </c>
      <c r="CX6" s="36">
        <f t="shared" ref="CX6:DF6" si="11">IF(CX7="",NA(),CX7)</f>
        <v>85.17</v>
      </c>
      <c r="CY6" s="36">
        <f t="shared" si="11"/>
        <v>86.09</v>
      </c>
      <c r="CZ6" s="36">
        <f t="shared" si="11"/>
        <v>85.81</v>
      </c>
      <c r="DA6" s="36">
        <f t="shared" si="11"/>
        <v>85</v>
      </c>
      <c r="DB6" s="36">
        <f t="shared" si="11"/>
        <v>87.6</v>
      </c>
      <c r="DC6" s="36">
        <f t="shared" si="11"/>
        <v>87.74</v>
      </c>
      <c r="DD6" s="36">
        <f t="shared" si="11"/>
        <v>87.91</v>
      </c>
      <c r="DE6" s="36">
        <f t="shared" si="11"/>
        <v>87.28</v>
      </c>
      <c r="DF6" s="36">
        <f t="shared" si="11"/>
        <v>87.41</v>
      </c>
      <c r="DG6" s="35" t="str">
        <f>IF(DG7="","",IF(DG7="-","【-】","【"&amp;SUBSTITUTE(TEXT(DG7,"#,##0.00"),"-","△")&amp;"】"))</f>
        <v>【89.92】</v>
      </c>
      <c r="DH6" s="36">
        <f>IF(DH7="",NA(),DH7)</f>
        <v>44.66</v>
      </c>
      <c r="DI6" s="36">
        <f t="shared" ref="DI6:DQ6" si="12">IF(DI7="",NA(),DI7)</f>
        <v>46.09</v>
      </c>
      <c r="DJ6" s="36">
        <f t="shared" si="12"/>
        <v>47.4</v>
      </c>
      <c r="DK6" s="36">
        <f t="shared" si="12"/>
        <v>48.2</v>
      </c>
      <c r="DL6" s="36">
        <f t="shared" si="12"/>
        <v>49.61</v>
      </c>
      <c r="DM6" s="36">
        <f t="shared" si="12"/>
        <v>45.25</v>
      </c>
      <c r="DN6" s="36">
        <f t="shared" si="12"/>
        <v>46.27</v>
      </c>
      <c r="DO6" s="36">
        <f t="shared" si="12"/>
        <v>46.88</v>
      </c>
      <c r="DP6" s="36">
        <f t="shared" si="12"/>
        <v>46.94</v>
      </c>
      <c r="DQ6" s="36">
        <f t="shared" si="12"/>
        <v>47.62</v>
      </c>
      <c r="DR6" s="35" t="str">
        <f>IF(DR7="","",IF(DR7="-","【-】","【"&amp;SUBSTITUTE(TEXT(DR7,"#,##0.00"),"-","△")&amp;"】"))</f>
        <v>【48.85】</v>
      </c>
      <c r="DS6" s="36">
        <f>IF(DS7="",NA(),DS7)</f>
        <v>1.89</v>
      </c>
      <c r="DT6" s="36">
        <f t="shared" ref="DT6:EB6" si="13">IF(DT7="",NA(),DT7)</f>
        <v>0.97</v>
      </c>
      <c r="DU6" s="36">
        <f t="shared" si="13"/>
        <v>0.65</v>
      </c>
      <c r="DV6" s="36">
        <f t="shared" si="13"/>
        <v>0.64</v>
      </c>
      <c r="DW6" s="36">
        <f t="shared" si="13"/>
        <v>0.62</v>
      </c>
      <c r="DX6" s="36">
        <f t="shared" si="13"/>
        <v>10.71</v>
      </c>
      <c r="DY6" s="36">
        <f t="shared" si="13"/>
        <v>10.93</v>
      </c>
      <c r="DZ6" s="36">
        <f t="shared" si="13"/>
        <v>13.39</v>
      </c>
      <c r="EA6" s="36">
        <f t="shared" si="13"/>
        <v>14.48</v>
      </c>
      <c r="EB6" s="36">
        <f t="shared" si="13"/>
        <v>16.27</v>
      </c>
      <c r="EC6" s="35" t="str">
        <f>IF(EC7="","",IF(EC7="-","【-】","【"&amp;SUBSTITUTE(TEXT(EC7,"#,##0.00"),"-","△")&amp;"】"))</f>
        <v>【17.80】</v>
      </c>
      <c r="ED6" s="36">
        <f>IF(ED7="",NA(),ED7)</f>
        <v>0.47</v>
      </c>
      <c r="EE6" s="36">
        <f t="shared" ref="EE6:EM6" si="14">IF(EE7="",NA(),EE7)</f>
        <v>0.16</v>
      </c>
      <c r="EF6" s="36">
        <f t="shared" si="14"/>
        <v>0.43</v>
      </c>
      <c r="EG6" s="36">
        <f t="shared" si="14"/>
        <v>0.37</v>
      </c>
      <c r="EH6" s="36">
        <f t="shared" si="14"/>
        <v>0.54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102091</v>
      </c>
      <c r="D7" s="38">
        <v>46</v>
      </c>
      <c r="E7" s="38">
        <v>1</v>
      </c>
      <c r="F7" s="38">
        <v>0</v>
      </c>
      <c r="G7" s="38">
        <v>1</v>
      </c>
      <c r="H7" s="38" t="s">
        <v>93</v>
      </c>
      <c r="I7" s="38" t="s">
        <v>94</v>
      </c>
      <c r="J7" s="38" t="s">
        <v>95</v>
      </c>
      <c r="K7" s="38" t="s">
        <v>96</v>
      </c>
      <c r="L7" s="38" t="s">
        <v>97</v>
      </c>
      <c r="M7" s="38" t="s">
        <v>98</v>
      </c>
      <c r="N7" s="39" t="s">
        <v>99</v>
      </c>
      <c r="O7" s="39">
        <v>65.489999999999995</v>
      </c>
      <c r="P7" s="39">
        <v>97.48</v>
      </c>
      <c r="Q7" s="39">
        <v>2790</v>
      </c>
      <c r="R7" s="39">
        <v>65687</v>
      </c>
      <c r="S7" s="39">
        <v>180.29</v>
      </c>
      <c r="T7" s="39">
        <v>364.34</v>
      </c>
      <c r="U7" s="39">
        <v>63878</v>
      </c>
      <c r="V7" s="39">
        <v>83.9</v>
      </c>
      <c r="W7" s="39">
        <v>761.36</v>
      </c>
      <c r="X7" s="39">
        <v>123.49</v>
      </c>
      <c r="Y7" s="39">
        <v>116.72</v>
      </c>
      <c r="Z7" s="39">
        <v>126.98</v>
      </c>
      <c r="AA7" s="39">
        <v>121.87</v>
      </c>
      <c r="AB7" s="39">
        <v>124.72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393.42</v>
      </c>
      <c r="AU7" s="39">
        <v>357.57</v>
      </c>
      <c r="AV7" s="39">
        <v>404.22</v>
      </c>
      <c r="AW7" s="39">
        <v>390.79</v>
      </c>
      <c r="AX7" s="39">
        <v>416.45</v>
      </c>
      <c r="AY7" s="39">
        <v>335.95</v>
      </c>
      <c r="AZ7" s="39">
        <v>346.59</v>
      </c>
      <c r="BA7" s="39">
        <v>357.82</v>
      </c>
      <c r="BB7" s="39">
        <v>355.5</v>
      </c>
      <c r="BC7" s="39">
        <v>349.83</v>
      </c>
      <c r="BD7" s="39">
        <v>261.93</v>
      </c>
      <c r="BE7" s="39">
        <v>522.42999999999995</v>
      </c>
      <c r="BF7" s="39">
        <v>498.96</v>
      </c>
      <c r="BG7" s="39">
        <v>488.22</v>
      </c>
      <c r="BH7" s="39">
        <v>480.62</v>
      </c>
      <c r="BI7" s="39">
        <v>468.33</v>
      </c>
      <c r="BJ7" s="39">
        <v>319.82</v>
      </c>
      <c r="BK7" s="39">
        <v>312.02999999999997</v>
      </c>
      <c r="BL7" s="39">
        <v>307.45999999999998</v>
      </c>
      <c r="BM7" s="39">
        <v>312.58</v>
      </c>
      <c r="BN7" s="39">
        <v>314.87</v>
      </c>
      <c r="BO7" s="39">
        <v>270.45999999999998</v>
      </c>
      <c r="BP7" s="39">
        <v>117.73</v>
      </c>
      <c r="BQ7" s="39">
        <v>112.33</v>
      </c>
      <c r="BR7" s="39">
        <v>121.03</v>
      </c>
      <c r="BS7" s="39">
        <v>116.63</v>
      </c>
      <c r="BT7" s="39">
        <v>121.31</v>
      </c>
      <c r="BU7" s="39">
        <v>105.21</v>
      </c>
      <c r="BV7" s="39">
        <v>105.71</v>
      </c>
      <c r="BW7" s="39">
        <v>106.01</v>
      </c>
      <c r="BX7" s="39">
        <v>104.57</v>
      </c>
      <c r="BY7" s="39">
        <v>103.54</v>
      </c>
      <c r="BZ7" s="39">
        <v>103.91</v>
      </c>
      <c r="CA7" s="39">
        <v>135.35</v>
      </c>
      <c r="CB7" s="39">
        <v>142.11000000000001</v>
      </c>
      <c r="CC7" s="39">
        <v>131.86000000000001</v>
      </c>
      <c r="CD7" s="39">
        <v>136.83000000000001</v>
      </c>
      <c r="CE7" s="39">
        <v>131.44</v>
      </c>
      <c r="CF7" s="39">
        <v>162.59</v>
      </c>
      <c r="CG7" s="39">
        <v>162.15</v>
      </c>
      <c r="CH7" s="39">
        <v>162.24</v>
      </c>
      <c r="CI7" s="39">
        <v>165.47</v>
      </c>
      <c r="CJ7" s="39">
        <v>167.46</v>
      </c>
      <c r="CK7" s="39">
        <v>167.11</v>
      </c>
      <c r="CL7" s="39">
        <v>61.21</v>
      </c>
      <c r="CM7" s="39">
        <v>61.97</v>
      </c>
      <c r="CN7" s="39">
        <v>60.92</v>
      </c>
      <c r="CO7" s="39">
        <v>60.74</v>
      </c>
      <c r="CP7" s="39">
        <v>60.82</v>
      </c>
      <c r="CQ7" s="39">
        <v>59.17</v>
      </c>
      <c r="CR7" s="39">
        <v>59.34</v>
      </c>
      <c r="CS7" s="39">
        <v>59.11</v>
      </c>
      <c r="CT7" s="39">
        <v>59.74</v>
      </c>
      <c r="CU7" s="39">
        <v>59.46</v>
      </c>
      <c r="CV7" s="39">
        <v>60.27</v>
      </c>
      <c r="CW7" s="39">
        <v>85.4</v>
      </c>
      <c r="CX7" s="39">
        <v>85.17</v>
      </c>
      <c r="CY7" s="39">
        <v>86.09</v>
      </c>
      <c r="CZ7" s="39">
        <v>85.81</v>
      </c>
      <c r="DA7" s="39">
        <v>85</v>
      </c>
      <c r="DB7" s="39">
        <v>87.6</v>
      </c>
      <c r="DC7" s="39">
        <v>87.74</v>
      </c>
      <c r="DD7" s="39">
        <v>87.91</v>
      </c>
      <c r="DE7" s="39">
        <v>87.28</v>
      </c>
      <c r="DF7" s="39">
        <v>87.41</v>
      </c>
      <c r="DG7" s="39">
        <v>89.92</v>
      </c>
      <c r="DH7" s="39">
        <v>44.66</v>
      </c>
      <c r="DI7" s="39">
        <v>46.09</v>
      </c>
      <c r="DJ7" s="39">
        <v>47.4</v>
      </c>
      <c r="DK7" s="39">
        <v>48.2</v>
      </c>
      <c r="DL7" s="39">
        <v>49.61</v>
      </c>
      <c r="DM7" s="39">
        <v>45.25</v>
      </c>
      <c r="DN7" s="39">
        <v>46.27</v>
      </c>
      <c r="DO7" s="39">
        <v>46.88</v>
      </c>
      <c r="DP7" s="39">
        <v>46.94</v>
      </c>
      <c r="DQ7" s="39">
        <v>47.62</v>
      </c>
      <c r="DR7" s="39">
        <v>48.85</v>
      </c>
      <c r="DS7" s="39">
        <v>1.89</v>
      </c>
      <c r="DT7" s="39">
        <v>0.97</v>
      </c>
      <c r="DU7" s="39">
        <v>0.65</v>
      </c>
      <c r="DV7" s="39">
        <v>0.64</v>
      </c>
      <c r="DW7" s="39">
        <v>0.62</v>
      </c>
      <c r="DX7" s="39">
        <v>10.71</v>
      </c>
      <c r="DY7" s="39">
        <v>10.93</v>
      </c>
      <c r="DZ7" s="39">
        <v>13.39</v>
      </c>
      <c r="EA7" s="39">
        <v>14.48</v>
      </c>
      <c r="EB7" s="39">
        <v>16.27</v>
      </c>
      <c r="EC7" s="39">
        <v>17.8</v>
      </c>
      <c r="ED7" s="39">
        <v>0.47</v>
      </c>
      <c r="EE7" s="39">
        <v>0.16</v>
      </c>
      <c r="EF7" s="39">
        <v>0.43</v>
      </c>
      <c r="EG7" s="39">
        <v>0.37</v>
      </c>
      <c r="EH7" s="39">
        <v>0.54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2020-02-07T05:54:50Z</cp:lastPrinted>
  <dcterms:created xsi:type="dcterms:W3CDTF">2019-12-05T04:11:49Z</dcterms:created>
  <dcterms:modified xsi:type="dcterms:W3CDTF">2020-02-07T05:54:52Z</dcterms:modified>
  <cp:category/>
</cp:coreProperties>
</file>