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20○中之条町\"/>
    </mc:Choice>
  </mc:AlternateContent>
  <workbookProtection workbookAlgorithmName="SHA-512" workbookHashValue="Cd2IGrZ77B1GN1CDr+SWk2FaUWxYTlEWdlmdMc8fkDeWyZzluhl5UFX92MoH07dZQTAhrWJ7R1fpZtKEJjyicw==" workbookSaltValue="xX5xbjo5sRHn4+Z3reNtUw==" workbookSpinCount="100000" lockStructure="1"/>
  <bookViews>
    <workbookView xWindow="0" yWindow="0" windowWidth="28800" windowHeight="121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<sst xmlns="http://schemas.openxmlformats.org/spreadsheetml/2006/main" count="220" uniqueCount="108">
  <si>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</si>
  <si>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</si>
  <si>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</si>
  <si>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</si>
  <si>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</si>
  <si>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</si>
  <si>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</si>
  <si>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</si>
  <si>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</si>
  <si>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</si>
  <si>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</si>
  <si>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</si>
  <si>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</si>
  <si>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</si>
  <si>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</si>
  <si>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</si>
  <si>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</si>
  <si>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</si>
  <si>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</si>
  <si>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</si>
  <si>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</si>
  <si>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</si>
  <si>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</si>
  <si>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</si>
  <si>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</si>
  <si>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</si>
  <si>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</si>
  <si>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</si>
  <si>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</si>
  <si>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</si>
  <si>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</si>
  <si>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</si>
  <si>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</si>
  <si>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</si>
  <si>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</si>
  <si>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</si>
  <si>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</si>
  <si>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</si>
  <si>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</si>
  <si>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</si>
  <si>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</si>
  <si>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</si>
  <si>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</si>
  <si>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</si>
  <si>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</si>
  <si>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</si>
  <si>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</si>
  <si>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</si>
  <si>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</si>
  <si>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</si>
  <si>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</si>
  <si>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</si>
  <si>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</si>
  <si>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</si>
  <si>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</si>
  <si>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</si>
  <si>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</si>
  <si>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</si>
  <si>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</si>
  <si>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</si>
  <si>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</si>
  <si>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</si>
  <si>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</si>
  <si>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</si>
  <si>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</si>
  <si>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</si>
  <si>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</si>
  <si>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</si>
  <si>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</si>
  <si>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</si>
  <si>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</si>
  <si>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</si>
  <si>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</si>
  <si>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</si>
  <si>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</si>
  <si>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</si>
  <si>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</si>
  <si>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</si>
  <si>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</si>
  <si>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</si>
  <si>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</si>
  <si>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</si>
  <si>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</si>
  <si>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</si>
  <si>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</si>
  <si>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</si>
  <si>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</si>
  <si>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</si>
  <si>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</si>
  <si>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</si>
  <si>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</si>
  <si>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</si>
  <si>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</si>
  <si>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</si>
  <si>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</si>
  <si>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</si>
  <si>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</si>
  <si>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</si>
  <si>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</si>
  <si>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</si>
  <si>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</si>
  <si>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</si>
  <si>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</si>
  <si>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</si>
  <si>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</si>
  <si>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①経常収益比率は１２８．７８％となっており、経常収益の殆どが給水収益であり安定している。
②累積欠損金比率は０％で欠損金が無い。
③流動比率は５５０．６９％と類似団体の平均値を上回っており、短期的な債務については支払い能力がある。
④企業債残高対給水収益比率は類似団体と比べて低い。企業債残高が少なく、企業債に頼らない設備投資を行っている。
⑤料金回収率は１２８．１４％と給水に係る費用を給水収益で賄えている。
⑥給水原価は類似団体と比較すると６７．５円安く、費用の抑制など効率的な経営に努めている
⑦施設利用率は３９．４１％で、類似団体と比較すると利用率が低い。過疎化や給水人口減少に今後どう対応していくか難しい課題。
⑧</t>
    </r>
    <r>
      <rPr>
        <sz val="11"/>
        <rFont val="ＭＳ ゴシック"/>
        <family val="3"/>
        <charset val="128"/>
      </rPr>
      <t>有収率は７９．５６％で、類似団体の平均は下回っているが前年度と比較すると漏水等は減少している。</t>
    </r>
    <rPh sb="89" eb="91">
      <t>ウワマワ</t>
    </rPh>
    <rPh sb="136" eb="137">
      <t>クラ</t>
    </rPh>
    <rPh sb="152" eb="154">
      <t>キギョウ</t>
    </rPh>
    <rPh sb="280" eb="281">
      <t>ヒク</t>
    </rPh>
    <rPh sb="283" eb="286">
      <t>カソカ</t>
    </rPh>
    <rPh sb="287" eb="289">
      <t>キュウスイ</t>
    </rPh>
    <rPh sb="289" eb="291">
      <t>ジンコウ</t>
    </rPh>
    <rPh sb="291" eb="293">
      <t>ゲンショウ</t>
    </rPh>
    <rPh sb="294" eb="296">
      <t>コンゴ</t>
    </rPh>
    <rPh sb="298" eb="300">
      <t>タイオウ</t>
    </rPh>
    <rPh sb="305" eb="306">
      <t>ムズカ</t>
    </rPh>
    <rPh sb="308" eb="310">
      <t>カダイ</t>
    </rPh>
    <rPh sb="340" eb="343">
      <t>ゼンネンド</t>
    </rPh>
    <rPh sb="344" eb="346">
      <t>ヒカク</t>
    </rPh>
    <rPh sb="349" eb="351">
      <t>ロウスイ</t>
    </rPh>
    <rPh sb="351" eb="352">
      <t>トウ</t>
    </rPh>
    <rPh sb="353" eb="355">
      <t>ゲンショウ</t>
    </rPh>
    <phoneticPr fontId="4"/>
  </si>
  <si>
    <t xml:space="preserve">
①有形固定資産減価償却率は５２．８１％で、年々老朽化が進んでいる。
②管路経年化率は１．８２％と低く、耐用年数を超えている管路の割合は低い。
③管路更新率は０．０５％である。今後も計画的に更新を行いたい。</t>
    <rPh sb="22" eb="24">
      <t>ネンネン</t>
    </rPh>
    <rPh sb="88" eb="90">
      <t>コンゴ</t>
    </rPh>
    <rPh sb="91" eb="94">
      <t>ケイカクテキ</t>
    </rPh>
    <rPh sb="95" eb="97">
      <t>コウシン</t>
    </rPh>
    <rPh sb="98" eb="99">
      <t>オコナ</t>
    </rPh>
    <phoneticPr fontId="4"/>
  </si>
  <si>
    <t xml:space="preserve">
　経常収支比率、料金回収率とも類似団体を上回っているが、施設利用率が低い。給水人口は今後も減少が予想されるため、方向性を検討していく必要がある。
　管路経年化率は低いが、更新需要を平準化し安定的に実施するための計画が必要である。
　管路更新にあたっては経営の健全性を維持しつつ投資計画を検討したい。</t>
    <rPh sb="16" eb="18">
      <t>ルイジ</t>
    </rPh>
    <rPh sb="18" eb="20">
      <t>ダンタイ</t>
    </rPh>
    <rPh sb="21" eb="23">
      <t>ウワマワ</t>
    </rPh>
    <rPh sb="35" eb="36">
      <t>ヒク</t>
    </rPh>
    <rPh sb="38" eb="40">
      <t>キュウスイ</t>
    </rPh>
    <rPh sb="40" eb="42">
      <t>ジンコウ</t>
    </rPh>
    <rPh sb="43" eb="45">
      <t>コンゴ</t>
    </rPh>
    <rPh sb="46" eb="48">
      <t>ゲンショウ</t>
    </rPh>
    <rPh sb="49" eb="51">
      <t>ヨソウ</t>
    </rPh>
    <rPh sb="57" eb="60">
      <t>ホウコウセイ</t>
    </rPh>
    <rPh sb="61" eb="63">
      <t>ケントウ</t>
    </rPh>
    <rPh sb="67" eb="69">
      <t>ヒツヨウ</t>
    </rPh>
    <rPh sb="144" eb="14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</si>
</sst>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0.54</c:v>
                </c:pt>
                <c:pt idx="1">
                  <c:v>0</c:v>
                </c:pt>
                <c:pt idx="2">
                  <c:v>0</c:v>
                </c:pt>
                <c:pt idx="3" formatCode="#,##0.00;&quot;△&quot;#,##0.00;&quot;-&quot;">
                  <c:v>0.26</c:v>
                </c:pt>
                <c:pt idx="4" formatCode="#,##0.00;&quot;△&quot;#,##0.00;&quot;-&quot;">
                  <c:v>0.05</c:v>
                </c:pt>
              </c:numCache>
            </c:numRef>
          </c:val>
          <c:extLst>
            <c:ext xmlns:c16="http://schemas.microsoft.com/office/drawing/2014/chart" uri="{C3380CC4-5D6E-409C-BE32-E72D297353CC}">
              <c16:uniqueId val="{00000000-77E5-4C50-A747-09960E5709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77E5-4C50-A747-09960E5709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39.01</c:v>
                </c:pt>
                <c:pt idx="1">
                  <c:v>38.6</c:v>
                </c:pt>
                <c:pt idx="2">
                  <c:v>37.99</c:v>
                </c:pt>
                <c:pt idx="3">
                  <c:v>40.729999999999997</c:v>
                </c:pt>
                <c:pt idx="4">
                  <c:v>39.409999999999997</c:v>
                </c:pt>
              </c:numCache>
            </c:numRef>
          </c:val>
          <c:extLst>
            <c:ext xmlns:c16="http://schemas.microsoft.com/office/drawing/2014/chart" uri="{C3380CC4-5D6E-409C-BE32-E72D297353CC}">
              <c16:uniqueId val="{00000000-FEEE-4231-8C81-08E9966F54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FEEE-4231-8C81-08E9966F54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c:v>
                </c:pt>
                <c:pt idx="1">
                  <c:v>84.84</c:v>
                </c:pt>
                <c:pt idx="2">
                  <c:v>83.58</c:v>
                </c:pt>
                <c:pt idx="3">
                  <c:v>78.02</c:v>
                </c:pt>
                <c:pt idx="4">
                  <c:v>79.56</c:v>
                </c:pt>
              </c:numCache>
            </c:numRef>
          </c:val>
          <c:extLst>
            <c:ext xmlns:c16="http://schemas.microsoft.com/office/drawing/2014/chart" uri="{C3380CC4-5D6E-409C-BE32-E72D297353CC}">
              <c16:uniqueId val="{00000000-C88C-485F-99B8-6B05587E87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C88C-485F-99B8-6B05587E87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130.05000000000001</c:v>
                </c:pt>
                <c:pt idx="1">
                  <c:v>118.63</c:v>
                </c:pt>
                <c:pt idx="2">
                  <c:v>129.56</c:v>
                </c:pt>
                <c:pt idx="3">
                  <c:v>126.15</c:v>
                </c:pt>
                <c:pt idx="4">
                  <c:v>128.78</c:v>
                </c:pt>
              </c:numCache>
            </c:numRef>
          </c:val>
          <c:extLst>
            <c:ext xmlns:c16="http://schemas.microsoft.com/office/drawing/2014/chart" uri="{C3380CC4-5D6E-409C-BE32-E72D297353CC}">
              <c16:uniqueId val="{00000000-888A-4BFB-84D3-763C113DA9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888A-4BFB-84D3-763C113DA9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46.11</c:v>
                </c:pt>
                <c:pt idx="1">
                  <c:v>47.79</c:v>
                </c:pt>
                <c:pt idx="2">
                  <c:v>49.55</c:v>
                </c:pt>
                <c:pt idx="3">
                  <c:v>51.2</c:v>
                </c:pt>
                <c:pt idx="4">
                  <c:v>52.81</c:v>
                </c:pt>
              </c:numCache>
            </c:numRef>
          </c:val>
          <c:extLst>
            <c:ext xmlns:c16="http://schemas.microsoft.com/office/drawing/2014/chart" uri="{C3380CC4-5D6E-409C-BE32-E72D297353CC}">
              <c16:uniqueId val="{00000000-700E-44FA-89BA-0B6C14DF56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700E-44FA-89BA-0B6C14DF56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1.04</c:v>
                </c:pt>
                <c:pt idx="1">
                  <c:v>1.62</c:v>
                </c:pt>
                <c:pt idx="2">
                  <c:v>2.29</c:v>
                </c:pt>
                <c:pt idx="3">
                  <c:v>1.53</c:v>
                </c:pt>
                <c:pt idx="4">
                  <c:v>1.82</c:v>
                </c:pt>
              </c:numCache>
            </c:numRef>
          </c:val>
          <c:extLst>
            <c:ext xmlns:c16="http://schemas.microsoft.com/office/drawing/2014/chart" uri="{C3380CC4-5D6E-409C-BE32-E72D297353CC}">
              <c16:uniqueId val="{00000000-62E2-41E1-B86A-A98F8E2747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62E2-41E1-B86A-A98F8E2747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7-4A22-AE99-5E3B04A25B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5FA7-4A22-AE99-5E3B04A25B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509.98</c:v>
                </c:pt>
                <c:pt idx="1">
                  <c:v>472.84</c:v>
                </c:pt>
                <c:pt idx="2">
                  <c:v>345.4</c:v>
                </c:pt>
                <c:pt idx="3">
                  <c:v>413.22</c:v>
                </c:pt>
                <c:pt idx="4">
                  <c:v>550.69000000000005</c:v>
                </c:pt>
              </c:numCache>
            </c:numRef>
          </c:val>
          <c:extLst>
            <c:ext xmlns:c16="http://schemas.microsoft.com/office/drawing/2014/chart" uri="{C3380CC4-5D6E-409C-BE32-E72D297353CC}">
              <c16:uniqueId val="{00000000-65D7-4416-9EFF-B4D62A5DD0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65D7-4416-9EFF-B4D62A5DD0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284.24</c:v>
                </c:pt>
                <c:pt idx="1">
                  <c:v>259.36</c:v>
                </c:pt>
                <c:pt idx="2">
                  <c:v>240.55</c:v>
                </c:pt>
                <c:pt idx="3">
                  <c:v>212.91</c:v>
                </c:pt>
                <c:pt idx="4">
                  <c:v>188.31</c:v>
                </c:pt>
              </c:numCache>
            </c:numRef>
          </c:val>
          <c:extLst>
            <c:ext xmlns:c16="http://schemas.microsoft.com/office/drawing/2014/chart" uri="{C3380CC4-5D6E-409C-BE32-E72D297353CC}">
              <c16:uniqueId val="{00000000-341D-4872-836E-C5F5E93146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341D-4872-836E-C5F5E93146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126.75</c:v>
                </c:pt>
                <c:pt idx="1">
                  <c:v>115.64</c:v>
                </c:pt>
                <c:pt idx="2">
                  <c:v>130.19</c:v>
                </c:pt>
                <c:pt idx="3">
                  <c:v>124.97</c:v>
                </c:pt>
                <c:pt idx="4">
                  <c:v>128.13999999999999</c:v>
                </c:pt>
              </c:numCache>
            </c:numRef>
          </c:val>
          <c:extLst>
            <c:ext xmlns:c16="http://schemas.microsoft.com/office/drawing/2014/chart" uri="{C3380CC4-5D6E-409C-BE32-E72D297353CC}">
              <c16:uniqueId val="{00000000-FDA9-4D77-8E0A-DF82616E9E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FDA9-4D77-8E0A-DF82616E9E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122.9</c:v>
                </c:pt>
                <c:pt idx="1">
                  <c:v>134.58000000000001</c:v>
                </c:pt>
                <c:pt idx="2">
                  <c:v>119.67</c:v>
                </c:pt>
                <c:pt idx="3">
                  <c:v>124.99</c:v>
                </c:pt>
                <c:pt idx="4">
                  <c:v>122.08</c:v>
                </c:pt>
              </c:numCache>
            </c:numRef>
          </c:val>
          <c:extLst>
            <c:ext xmlns:c16="http://schemas.microsoft.com/office/drawing/2014/chart" uri="{C3380CC4-5D6E-409C-BE32-E72D297353CC}">
              <c16:uniqueId val="{00000000-09C9-4213-9386-24523ADFC5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09C9-4213-9386-24523ADFC5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群馬県　中之条町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16162</v>
      </c>
      <c r="AM8" s="73"/>
      <c r="AN8" s="73"/>
      <c r="AO8" s="73"/>
      <c r="AP8" s="73"/>
      <c r="AQ8" s="73"/>
      <c r="AR8" s="73"/>
      <c r="AS8" s="73"/>
      <c r="AT8" s="69">
        <f>データ!$S$6</f>
        <v>439.28</v>
      </c>
      <c r="AU8" s="70"/>
      <c r="AV8" s="70"/>
      <c r="AW8" s="70"/>
      <c r="AX8" s="70"/>
      <c r="AY8" s="70"/>
      <c r="AZ8" s="70"/>
      <c r="BA8" s="70"/>
      <c r="BB8" s="72">
        <f>データ!$T$6</f>
        <v>36.79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86.38</v>
      </c>
      <c r="J10" s="70"/>
      <c r="K10" s="70"/>
      <c r="L10" s="70"/>
      <c r="M10" s="70"/>
      <c r="N10" s="70"/>
      <c r="O10" s="71"/>
      <c r="P10" s="72">
        <f>データ!$P$6</f>
        <v>72</v>
      </c>
      <c r="Q10" s="72"/>
      <c r="R10" s="72"/>
      <c r="S10" s="72"/>
      <c r="T10" s="72"/>
      <c r="U10" s="72"/>
      <c r="V10" s="72"/>
      <c r="W10" s="73">
        <f>データ!$Q$6</f>
        <v>3018</v>
      </c>
      <c r="X10" s="73"/>
      <c r="Y10" s="73"/>
      <c r="Z10" s="73"/>
      <c r="AA10" s="73"/>
      <c r="AB10" s="73"/>
      <c r="AC10" s="73"/>
      <c r="AD10" s="2"/>
      <c r="AE10" s="2"/>
      <c r="AF10" s="2"/>
      <c r="AG10" s="2"/>
      <c r="AH10" s="4"/>
      <c r="AI10" s="4"/>
      <c r="AJ10" s="4"/>
      <c r="AK10" s="4"/>
      <c r="AL10" s="73">
        <f>データ!$U$6</f>
        <v>11543</v>
      </c>
      <c r="AM10" s="73"/>
      <c r="AN10" s="73"/>
      <c r="AO10" s="73"/>
      <c r="AP10" s="73"/>
      <c r="AQ10" s="73"/>
      <c r="AR10" s="73"/>
      <c r="AS10" s="73"/>
      <c r="AT10" s="69">
        <f>データ!$V$6</f>
        <v>9.83</v>
      </c>
      <c r="AU10" s="70"/>
      <c r="AV10" s="70"/>
      <c r="AW10" s="70"/>
      <c r="AX10" s="70"/>
      <c r="AY10" s="70"/>
      <c r="AZ10" s="70"/>
      <c r="BA10" s="70"/>
      <c r="BB10" s="72">
        <f>データ!$W$6</f>
        <v>1174.26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7Z+KjiR0xwgjD6X4Hav5KtziEUhU8zCvE+wYWrVQ46CJpmmX1IH90sdjzit4FhPjKqwVIAJfeP5fOyu9knCzg==" saltValue="NJL1chcFBaSf35MJyPew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104213</v>
      </c>
      <c r="D6" s="34">
        <f t="shared" si="3"/>
        <v>46</v>
      </c>
      <c r="E6" s="34">
        <f t="shared" si="3"/>
        <v>1</v>
      </c>
      <c r="F6" s="34">
        <f t="shared" si="3"/>
        <v>0</v>
      </c>
      <c r="G6" s="34">
        <f t="shared" si="3"/>
        <v>1</v>
      </c>
      <c r="H6" s="34" t="str">
        <f t="shared" si="3"/>
        <v>群馬県　中之条町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86.38</v>
      </c>
      <c r="P6" s="35">
        <f t="shared" si="3"/>
        <v>72</v>
      </c>
      <c r="Q6" s="35">
        <f t="shared" si="3"/>
        <v>3018</v>
      </c>
      <c r="R6" s="35">
        <f t="shared" si="3"/>
        <v>16162</v>
      </c>
      <c r="S6" s="35">
        <f t="shared" si="3"/>
        <v>439.28</v>
      </c>
      <c r="T6" s="35">
        <f t="shared" si="3"/>
        <v>36.79</v>
      </c>
      <c r="U6" s="35">
        <f t="shared" si="3"/>
        <v>11543</v>
      </c>
      <c r="V6" s="35">
        <f t="shared" si="3"/>
        <v>9.83</v>
      </c>
      <c r="W6" s="35">
        <f t="shared" si="3"/>
        <v>1174.26</v>
      </c>
      <c r="X6" s="36">
        <f>IF(X7="",NA(),X7)</f>
        <v>130.05000000000001</v>
      </c>
      <c r="Y6" s="36">
        <f t="shared" ref="Y6:AG6" si="4">IF(Y7="",NA(),Y7)</f>
        <v>118.63</v>
      </c>
      <c r="Z6" s="36">
        <f t="shared" si="4"/>
        <v>129.56</v>
      </c>
      <c r="AA6" s="36">
        <f t="shared" si="4"/>
        <v>126.15</v>
      </c>
      <c r="AB6" s="36">
        <f t="shared" si="4"/>
        <v>128.78</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509.98</v>
      </c>
      <c r="AU6" s="36">
        <f t="shared" ref="AU6:BC6" si="6">IF(AU7="",NA(),AU7)</f>
        <v>472.84</v>
      </c>
      <c r="AV6" s="36">
        <f t="shared" si="6"/>
        <v>345.4</v>
      </c>
      <c r="AW6" s="36">
        <f t="shared" si="6"/>
        <v>413.22</v>
      </c>
      <c r="AX6" s="36">
        <f t="shared" si="6"/>
        <v>550.69000000000005</v>
      </c>
      <c r="AY6" s="36">
        <f t="shared" si="6"/>
        <v>406.37</v>
      </c>
      <c r="AZ6" s="36">
        <f t="shared" si="6"/>
        <v>398.29</v>
      </c>
      <c r="BA6" s="36">
        <f t="shared" si="6"/>
        <v>388.67</v>
      </c>
      <c r="BB6" s="36">
        <f t="shared" si="6"/>
        <v>355.27</v>
      </c>
      <c r="BC6" s="36">
        <f t="shared" si="6"/>
        <v>359.7</v>
      </c>
      <c r="BD6" s="35" t="str">
        <f>IF(BD7="","",IF(BD7="-","【-】","【"&amp;SUBSTITUTE(TEXT(BD7,"#,##0.00"),"-","△")&amp;"】"))</f>
        <v>【261.93】</v>
      </c>
      <c r="BE6" s="36">
        <f>IF(BE7="",NA(),BE7)</f>
        <v>284.24</v>
      </c>
      <c r="BF6" s="36">
        <f t="shared" ref="BF6:BN6" si="7">IF(BF7="",NA(),BF7)</f>
        <v>259.36</v>
      </c>
      <c r="BG6" s="36">
        <f t="shared" si="7"/>
        <v>240.55</v>
      </c>
      <c r="BH6" s="36">
        <f t="shared" si="7"/>
        <v>212.91</v>
      </c>
      <c r="BI6" s="36">
        <f t="shared" si="7"/>
        <v>188.31</v>
      </c>
      <c r="BJ6" s="36">
        <f t="shared" si="7"/>
        <v>442.54</v>
      </c>
      <c r="BK6" s="36">
        <f t="shared" si="7"/>
        <v>431</v>
      </c>
      <c r="BL6" s="36">
        <f t="shared" si="7"/>
        <v>422.5</v>
      </c>
      <c r="BM6" s="36">
        <f t="shared" si="7"/>
        <v>458.27</v>
      </c>
      <c r="BN6" s="36">
        <f t="shared" si="7"/>
        <v>447.01</v>
      </c>
      <c r="BO6" s="35" t="str">
        <f>IF(BO7="","",IF(BO7="-","【-】","【"&amp;SUBSTITUTE(TEXT(BO7,"#,##0.00"),"-","△")&amp;"】"))</f>
        <v>【270.46】</v>
      </c>
      <c r="BP6" s="36">
        <f>IF(BP7="",NA(),BP7)</f>
        <v>126.75</v>
      </c>
      <c r="BQ6" s="36">
        <f t="shared" ref="BQ6:BY6" si="8">IF(BQ7="",NA(),BQ7)</f>
        <v>115.64</v>
      </c>
      <c r="BR6" s="36">
        <f t="shared" si="8"/>
        <v>130.19</v>
      </c>
      <c r="BS6" s="36">
        <f t="shared" si="8"/>
        <v>124.97</v>
      </c>
      <c r="BT6" s="36">
        <f t="shared" si="8"/>
        <v>128.13999999999999</v>
      </c>
      <c r="BU6" s="36">
        <f t="shared" si="8"/>
        <v>98.6</v>
      </c>
      <c r="BV6" s="36">
        <f t="shared" si="8"/>
        <v>100.82</v>
      </c>
      <c r="BW6" s="36">
        <f t="shared" si="8"/>
        <v>101.64</v>
      </c>
      <c r="BX6" s="36">
        <f t="shared" si="8"/>
        <v>96.77</v>
      </c>
      <c r="BY6" s="36">
        <f t="shared" si="8"/>
        <v>95.81</v>
      </c>
      <c r="BZ6" s="35" t="str">
        <f>IF(BZ7="","",IF(BZ7="-","【-】","【"&amp;SUBSTITUTE(TEXT(BZ7,"#,##0.00"),"-","△")&amp;"】"))</f>
        <v>【103.91】</v>
      </c>
      <c r="CA6" s="36">
        <f>IF(CA7="",NA(),CA7)</f>
        <v>122.9</v>
      </c>
      <c r="CB6" s="36">
        <f t="shared" ref="CB6:CJ6" si="9">IF(CB7="",NA(),CB7)</f>
        <v>134.58000000000001</v>
      </c>
      <c r="CC6" s="36">
        <f t="shared" si="9"/>
        <v>119.67</v>
      </c>
      <c r="CD6" s="36">
        <f t="shared" si="9"/>
        <v>124.99</v>
      </c>
      <c r="CE6" s="36">
        <f t="shared" si="9"/>
        <v>122.08</v>
      </c>
      <c r="CF6" s="36">
        <f t="shared" si="9"/>
        <v>181.67</v>
      </c>
      <c r="CG6" s="36">
        <f t="shared" si="9"/>
        <v>179.55</v>
      </c>
      <c r="CH6" s="36">
        <f t="shared" si="9"/>
        <v>179.16</v>
      </c>
      <c r="CI6" s="36">
        <f t="shared" si="9"/>
        <v>187.18</v>
      </c>
      <c r="CJ6" s="36">
        <f t="shared" si="9"/>
        <v>189.58</v>
      </c>
      <c r="CK6" s="35" t="str">
        <f>IF(CK7="","",IF(CK7="-","【-】","【"&amp;SUBSTITUTE(TEXT(CK7,"#,##0.00"),"-","△")&amp;"】"))</f>
        <v>【167.11】</v>
      </c>
      <c r="CL6" s="36">
        <f>IF(CL7="",NA(),CL7)</f>
        <v>39.01</v>
      </c>
      <c r="CM6" s="36">
        <f t="shared" ref="CM6:CU6" si="10">IF(CM7="",NA(),CM7)</f>
        <v>38.6</v>
      </c>
      <c r="CN6" s="36">
        <f t="shared" si="10"/>
        <v>37.99</v>
      </c>
      <c r="CO6" s="36">
        <f t="shared" si="10"/>
        <v>40.729999999999997</v>
      </c>
      <c r="CP6" s="36">
        <f t="shared" si="10"/>
        <v>39.409999999999997</v>
      </c>
      <c r="CQ6" s="36">
        <f t="shared" si="10"/>
        <v>53.61</v>
      </c>
      <c r="CR6" s="36">
        <f t="shared" si="10"/>
        <v>53.52</v>
      </c>
      <c r="CS6" s="36">
        <f t="shared" si="10"/>
        <v>54.24</v>
      </c>
      <c r="CT6" s="36">
        <f t="shared" si="10"/>
        <v>55.88</v>
      </c>
      <c r="CU6" s="36">
        <f t="shared" si="10"/>
        <v>55.22</v>
      </c>
      <c r="CV6" s="35" t="str">
        <f>IF(CV7="","",IF(CV7="-","【-】","【"&amp;SUBSTITUTE(TEXT(CV7,"#,##0.00"),"-","△")&amp;"】"))</f>
        <v>【60.27】</v>
      </c>
      <c r="CW6" s="36">
        <f>IF(CW7="",NA(),CW7)</f>
        <v>84.3</v>
      </c>
      <c r="CX6" s="36">
        <f t="shared" ref="CX6:DF6" si="11">IF(CX7="",NA(),CX7)</f>
        <v>84.84</v>
      </c>
      <c r="CY6" s="36">
        <f t="shared" si="11"/>
        <v>83.58</v>
      </c>
      <c r="CZ6" s="36">
        <f t="shared" si="11"/>
        <v>78.02</v>
      </c>
      <c r="DA6" s="36">
        <f t="shared" si="11"/>
        <v>79.56</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46.11</v>
      </c>
      <c r="DI6" s="36">
        <f t="shared" ref="DI6:DQ6" si="12">IF(DI7="",NA(),DI7)</f>
        <v>47.79</v>
      </c>
      <c r="DJ6" s="36">
        <f t="shared" si="12"/>
        <v>49.55</v>
      </c>
      <c r="DK6" s="36">
        <f t="shared" si="12"/>
        <v>51.2</v>
      </c>
      <c r="DL6" s="36">
        <f t="shared" si="12"/>
        <v>52.81</v>
      </c>
      <c r="DM6" s="36">
        <f t="shared" si="12"/>
        <v>46.67</v>
      </c>
      <c r="DN6" s="36">
        <f t="shared" si="12"/>
        <v>47.7</v>
      </c>
      <c r="DO6" s="36">
        <f t="shared" si="12"/>
        <v>48.14</v>
      </c>
      <c r="DP6" s="36">
        <f t="shared" si="12"/>
        <v>46.61</v>
      </c>
      <c r="DQ6" s="36">
        <f t="shared" si="12"/>
        <v>47.97</v>
      </c>
      <c r="DR6" s="35" t="str">
        <f>IF(DR7="","",IF(DR7="-","【-】","【"&amp;SUBSTITUTE(TEXT(DR7,"#,##0.00"),"-","△")&amp;"】"))</f>
        <v>【48.85】</v>
      </c>
      <c r="DS6" s="36">
        <f>IF(DS7="",NA(),DS7)</f>
        <v>1.04</v>
      </c>
      <c r="DT6" s="36">
        <f t="shared" ref="DT6:EB6" si="13">IF(DT7="",NA(),DT7)</f>
        <v>1.62</v>
      </c>
      <c r="DU6" s="36">
        <f t="shared" si="13"/>
        <v>2.29</v>
      </c>
      <c r="DV6" s="36">
        <f t="shared" si="13"/>
        <v>1.53</v>
      </c>
      <c r="DW6" s="36">
        <f t="shared" si="13"/>
        <v>1.82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0.54</v>
      </c>
      <c r="EE6" s="35">
        <f t="shared" ref="EE6:EM6" si="14">IF(EE7="",NA(),EE7)</f>
        <v>0</v>
      </c>
      <c r="EF6" s="35">
        <f t="shared" si="14"/>
        <v>0</v>
      </c>
      <c r="EG6" s="36">
        <f t="shared" si="14"/>
        <v>0.26</v>
      </c>
      <c r="EH6" s="36">
        <f t="shared" si="14"/>
        <v>0.05</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104213</v>
      </c>
      <c r="D7" s="38">
        <v>46</v>
      </c>
      <c r="E7" s="38">
        <v>1</v>
      </c>
      <c r="F7" s="38">
        <v>0</v>
      </c>
      <c r="G7" s="38">
        <v>1</v>
      </c>
      <c r="H7" s="38" t="s">
        <v>93</v>
      </c>
      <c r="I7" s="38" t="s">
        <v>94</v>
      </c>
      <c r="J7" s="38" t="s">
        <v>95</v>
      </c>
      <c r="K7" s="38" t="s">
        <v>96</v>
      </c>
      <c r="L7" s="38" t="s">
        <v>97</v>
      </c>
      <c r="M7" s="38" t="s">
        <v>98</v>
      </c>
      <c r="N7" s="39" t="s">
        <v>99</v>
      </c>
      <c r="O7" s="39">
        <v>86.38</v>
      </c>
      <c r="P7" s="39">
        <v>72</v>
      </c>
      <c r="Q7" s="39">
        <v>3018</v>
      </c>
      <c r="R7" s="39">
        <v>16162</v>
      </c>
      <c r="S7" s="39">
        <v>439.28</v>
      </c>
      <c r="T7" s="39">
        <v>36.79</v>
      </c>
      <c r="U7" s="39">
        <v>11543</v>
      </c>
      <c r="V7" s="39">
        <v>9.83</v>
      </c>
      <c r="W7" s="39">
        <v>1174.26</v>
      </c>
      <c r="X7" s="39">
        <v>130.05000000000001</v>
      </c>
      <c r="Y7" s="39">
        <v>118.63</v>
      </c>
      <c r="Z7" s="39">
        <v>129.56</v>
      </c>
      <c r="AA7" s="39">
        <v>126.15</v>
      </c>
      <c r="AB7" s="39">
        <v>128.78</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509.98</v>
      </c>
      <c r="AU7" s="39">
        <v>472.84</v>
      </c>
      <c r="AV7" s="39">
        <v>345.4</v>
      </c>
      <c r="AW7" s="39">
        <v>413.22</v>
      </c>
      <c r="AX7" s="39">
        <v>550.69000000000005</v>
      </c>
      <c r="AY7" s="39">
        <v>406.37</v>
      </c>
      <c r="AZ7" s="39">
        <v>398.29</v>
      </c>
      <c r="BA7" s="39">
        <v>388.67</v>
      </c>
      <c r="BB7" s="39">
        <v>355.27</v>
      </c>
      <c r="BC7" s="39">
        <v>359.7</v>
      </c>
      <c r="BD7" s="39">
        <v>261.93</v>
      </c>
      <c r="BE7" s="39">
        <v>284.24</v>
      </c>
      <c r="BF7" s="39">
        <v>259.36</v>
      </c>
      <c r="BG7" s="39">
        <v>240.55</v>
      </c>
      <c r="BH7" s="39">
        <v>212.91</v>
      </c>
      <c r="BI7" s="39">
        <v>188.31</v>
      </c>
      <c r="BJ7" s="39">
        <v>442.54</v>
      </c>
      <c r="BK7" s="39">
        <v>431</v>
      </c>
      <c r="BL7" s="39">
        <v>422.5</v>
      </c>
      <c r="BM7" s="39">
        <v>458.27</v>
      </c>
      <c r="BN7" s="39">
        <v>447.01</v>
      </c>
      <c r="BO7" s="39">
        <v>270.45999999999998</v>
      </c>
      <c r="BP7" s="39">
        <v>126.75</v>
      </c>
      <c r="BQ7" s="39">
        <v>115.64</v>
      </c>
      <c r="BR7" s="39">
        <v>130.19</v>
      </c>
      <c r="BS7" s="39">
        <v>124.97</v>
      </c>
      <c r="BT7" s="39">
        <v>128.13999999999999</v>
      </c>
      <c r="BU7" s="39">
        <v>98.6</v>
      </c>
      <c r="BV7" s="39">
        <v>100.82</v>
      </c>
      <c r="BW7" s="39">
        <v>101.64</v>
      </c>
      <c r="BX7" s="39">
        <v>96.77</v>
      </c>
      <c r="BY7" s="39">
        <v>95.81</v>
      </c>
      <c r="BZ7" s="39">
        <v>103.91</v>
      </c>
      <c r="CA7" s="39">
        <v>122.9</v>
      </c>
      <c r="CB7" s="39">
        <v>134.58000000000001</v>
      </c>
      <c r="CC7" s="39">
        <v>119.67</v>
      </c>
      <c r="CD7" s="39">
        <v>124.99</v>
      </c>
      <c r="CE7" s="39">
        <v>122.08</v>
      </c>
      <c r="CF7" s="39">
        <v>181.67</v>
      </c>
      <c r="CG7" s="39">
        <v>179.55</v>
      </c>
      <c r="CH7" s="39">
        <v>179.16</v>
      </c>
      <c r="CI7" s="39">
        <v>187.18</v>
      </c>
      <c r="CJ7" s="39">
        <v>189.58</v>
      </c>
      <c r="CK7" s="39">
        <v>167.11</v>
      </c>
      <c r="CL7" s="39">
        <v>39.01</v>
      </c>
      <c r="CM7" s="39">
        <v>38.6</v>
      </c>
      <c r="CN7" s="39">
        <v>37.99</v>
      </c>
      <c r="CO7" s="39">
        <v>40.729999999999997</v>
      </c>
      <c r="CP7" s="39">
        <v>39.409999999999997</v>
      </c>
      <c r="CQ7" s="39">
        <v>53.61</v>
      </c>
      <c r="CR7" s="39">
        <v>53.52</v>
      </c>
      <c r="CS7" s="39">
        <v>54.24</v>
      </c>
      <c r="CT7" s="39">
        <v>55.88</v>
      </c>
      <c r="CU7" s="39">
        <v>55.22</v>
      </c>
      <c r="CV7" s="39">
        <v>60.27</v>
      </c>
      <c r="CW7" s="39">
        <v>84.3</v>
      </c>
      <c r="CX7" s="39">
        <v>84.84</v>
      </c>
      <c r="CY7" s="39">
        <v>83.58</v>
      </c>
      <c r="CZ7" s="39">
        <v>78.02</v>
      </c>
      <c r="DA7" s="39">
        <v>79.56</v>
      </c>
      <c r="DB7" s="39">
        <v>81.31</v>
      </c>
      <c r="DC7" s="39">
        <v>81.459999999999994</v>
      </c>
      <c r="DD7" s="39">
        <v>81.680000000000007</v>
      </c>
      <c r="DE7" s="39">
        <v>80.989999999999995</v>
      </c>
      <c r="DF7" s="39">
        <v>80.930000000000007</v>
      </c>
      <c r="DG7" s="39">
        <v>89.92</v>
      </c>
      <c r="DH7" s="39">
        <v>46.11</v>
      </c>
      <c r="DI7" s="39">
        <v>47.79</v>
      </c>
      <c r="DJ7" s="39">
        <v>49.55</v>
      </c>
      <c r="DK7" s="39">
        <v>51.2</v>
      </c>
      <c r="DL7" s="39">
        <v>52.81</v>
      </c>
      <c r="DM7" s="39">
        <v>46.67</v>
      </c>
      <c r="DN7" s="39">
        <v>47.7</v>
      </c>
      <c r="DO7" s="39">
        <v>48.14</v>
      </c>
      <c r="DP7" s="39">
        <v>46.61</v>
      </c>
      <c r="DQ7" s="39">
        <v>47.97</v>
      </c>
      <c r="DR7" s="39">
        <v>48.85</v>
      </c>
      <c r="DS7" s="39">
        <v>1.04</v>
      </c>
      <c r="DT7" s="39">
        <v>1.62</v>
      </c>
      <c r="DU7" s="39">
        <v>2.29</v>
      </c>
      <c r="DV7" s="39">
        <v>1.53</v>
      </c>
      <c r="DW7" s="39">
        <v>1.82</v>
      </c>
      <c r="DX7" s="39">
        <v>10.029999999999999</v>
      </c>
      <c r="DY7" s="39">
        <v>7.26</v>
      </c>
      <c r="DZ7" s="39">
        <v>11.13</v>
      </c>
      <c r="EA7" s="39">
        <v>10.84</v>
      </c>
      <c r="EB7" s="39">
        <v>15.33</v>
      </c>
      <c r="EC7" s="39">
        <v>17.8</v>
      </c>
      <c r="ED7" s="39">
        <v>0.54</v>
      </c>
      <c r="EE7" s="39">
        <v>0</v>
      </c>
      <c r="EF7" s="39">
        <v>0</v>
      </c>
      <c r="EG7" s="39">
        <v>0.26</v>
      </c>
      <c r="EH7" s="39">
        <v>0.05</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2020-02-07T06:21:09Z</cp:lastPrinted>
  <dcterms:created xsi:type="dcterms:W3CDTF">2019-12-05T04:11:55Z</dcterms:created>
  <dcterms:modified xsi:type="dcterms:W3CDTF">2020-02-07T06:21:10Z</dcterms:modified>
  <cp:category/>
</cp:coreProperties>
</file>