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22○嬬恋村\"/>
    </mc:Choice>
  </mc:AlternateContent>
  <workbookProtection workbookAlgorithmName="SHA-512" workbookHashValue="1tRO03L2tGPW8WYRaeYoHq7pO0czJUrIi7A3Pzu3HfARidJsKrkERB25FUtLbOmF4iK4d9gR7bWh37vIwnmgDw==" workbookSaltValue="u9LSI70QbvZqcXYB3oUDgg==" workbookSpinCount="100000" lockStructure="1"/>
  <bookViews>
    <workbookView xWindow="93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P10" i="4" s="1"/>
  <c r="O6" i="5"/>
  <c r="N6" i="5"/>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W10" i="4"/>
  <c r="I10" i="4"/>
  <c r="B10" i="4"/>
  <c r="AT8" i="4"/>
  <c r="AL8" i="4"/>
  <c r="P8" i="4"/>
  <c r="I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<sst xmlns="http://schemas.openxmlformats.org/spreadsheetml/2006/main" count="220" uniqueCount="108">
  <si>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</si>
  <si>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</si>
  <si>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</si>
  <si>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</si>
  <si>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</si>
  <si>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</si>
  <si>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</si>
  <si>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</si>
  <si>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</si>
  <si>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</si>
  <si>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</si>
  <si>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</si>
  <si>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</si>
  <si>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</si>
  <si>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</si>
  <si>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</si>
  <si>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</si>
  <si>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</si>
  <si>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</si>
  <si>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</si>
  <si>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</si>
  <si>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</si>
  <si>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</si>
  <si>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</si>
  <si>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</si>
  <si>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</si>
  <si>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</si>
  <si>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</si>
  <si>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</si>
  <si>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</si>
  <si>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</si>
  <si>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</si>
  <si>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</si>
  <si>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</si>
  <si>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</si>
  <si>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</si>
  <si>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</si>
  <si>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</si>
  <si>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</si>
  <si>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</si>
  <si>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</si>
  <si>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</si>
  <si>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</si>
  <si>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</si>
  <si>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</si>
  <si>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</si>
  <si>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</si>
  <si>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</si>
  <si>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</si>
  <si>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</si>
  <si>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</si>
  <si>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</si>
  <si>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</si>
  <si>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</si>
  <si>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</si>
  <si>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</si>
  <si>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</si>
  <si>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</si>
  <si>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</si>
  <si>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</si>
  <si>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</si>
  <si>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</si>
  <si>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</si>
  <si>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</si>
  <si>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</si>
  <si>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</si>
  <si>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</si>
  <si>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</si>
  <si>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</si>
  <si>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</si>
  <si>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</si>
  <si>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</si>
  <si>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</si>
  <si>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</si>
  <si>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</si>
  <si>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</si>
  <si>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</si>
  <si>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</si>
  <si>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</si>
  <si>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</si>
  <si>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</si>
  <si>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</si>
  <si>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</si>
  <si>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</si>
  <si>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</si>
  <si>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</si>
  <si>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</si>
  <si>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</si>
  <si>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</si>
  <si>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</si>
  <si>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</si>
  <si>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</si>
  <si>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</si>
  <si>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</si>
  <si>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</si>
  <si>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</si>
  <si>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</si>
  <si>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</si>
  <si>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</si>
  <si>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</si>
  <si>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</si>
  <si>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</si>
  <si>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</si>
  <si>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</si>
  <si>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</si>
  <si>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（１）課題
平成２７年度以降経常収支が若干改善されたが、料金収入の減少傾向は続いている。また別荘地を主な給水区域としていることもあり、給水戸数に対して管路延長が長くなっている。今後も給水戸数の減少が予想されるため、適正規模の把握と更新を計画的に進める必要がある。
（２）改善に向けた取り組み
今後も料金収入の減少と、管路の急激な老朽化も予想されるため、より一層の計画的投資と経営改善に取り組む必要がある。「経営戦略」の策定と資産状況の把握により、漏水対策及び施設の更新等に取り組む必要がある。</t>
    <phoneticPr fontId="4"/>
  </si>
  <si>
    <t>①経常収支比率について平成27年から黒字に改善されたが、今後大規模な更新投資の時期に差し掛かっているため、数値の下がり方に注意が必要である。
②累積欠損金比率は０である。
③流動比率は安定しているが、今後管路の更新により流動比率が下がることが見込まれるため経営戦略策定等により適切な投資を行っていく必要がある。
④今後管路の更新に伴い比率の上昇する見込みのため、経営戦略策定等により、施設の改修を計画的に実施していく必要がある。
⑤料金回収率は改善傾向である。
⑥給水原価は類似団体と比較し低い水準にあるが、適正な水準を維持しながら効率的に投資を行って行く必要がある。
⑦施設利用率については、類似団体と同程度であるが当村は季節による変動が大きく注意が必要である。
⑧有収率が非常に低いので、有収率向上に向けた施設改修が今後の課題となる。
現状と課題
施設の老朽化が今後急激に進むことが予想されるため、「経営戦略」を策定し、施設の適正規模の把握と更新を計画的に進める必要がある。</t>
    <rPh sb="237" eb="239">
      <t>ルイジ</t>
    </rPh>
    <rPh sb="239" eb="241">
      <t>ダンタイ</t>
    </rPh>
    <rPh sb="242" eb="244">
      <t>ヒカク</t>
    </rPh>
    <rPh sb="245" eb="246">
      <t>ヒク</t>
    </rPh>
    <rPh sb="247" eb="249">
      <t>スイジュン</t>
    </rPh>
    <rPh sb="320" eb="321">
      <t>オオ</t>
    </rPh>
    <phoneticPr fontId="4"/>
  </si>
  <si>
    <t>① 有形固定資産減価償却率は、類似団体の平均値を上回っているため施設の老朽化が進んでいる。
②管路経年変化率の状況については、年々上昇している。昭和30年代以降別荘の開発により給水区域が拡大したことから、今後急激に上昇するものと思われる。
③管路更新率については、類似団体と同程度で低い状況となっている。今後更新に必要な管路が急激に増えることが予想されるため、経営戦略を策定し計画的に更新を行う。
現状と課題
施設の老朽化が今後急激に進むことが予想されるため、「経営戦略」を策定し、施設の適正規模の把握と更新を計画的に進める必要がある。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</si>
</sst>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0.34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C04-4DE2-91D3-8801ECA0B7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c:v>
                </c:pt>
                <c:pt idx="4">
                  <c:v>0.32</c:v>
                </c:pt>
              </c:numCache>
            </c:numRef>
          </c:val>
          <c:smooth val="0"/>
          <c:extLst>
            <c:ext xmlns:c16="http://schemas.microsoft.com/office/drawing/2014/chart" uri="{C3380CC4-5D6E-409C-BE32-E72D297353CC}">
              <c16:uniqueId val="{00000001-9C04-4DE2-91D3-8801ECA0B7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46.77</c:v>
                </c:pt>
                <c:pt idx="1">
                  <c:v>42.82</c:v>
                </c:pt>
                <c:pt idx="2">
                  <c:v>41.59</c:v>
                </c:pt>
                <c:pt idx="3">
                  <c:v>40.549999999999997</c:v>
                </c:pt>
                <c:pt idx="4">
                  <c:v>41.24</c:v>
                </c:pt>
              </c:numCache>
            </c:numRef>
          </c:val>
          <c:extLst>
            <c:ext xmlns:c16="http://schemas.microsoft.com/office/drawing/2014/chart" uri="{C3380CC4-5D6E-409C-BE32-E72D297353CC}">
              <c16:uniqueId val="{00000000-24AA-43F3-A97E-7CE70105FED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38.979999999999997</c:v>
                </c:pt>
                <c:pt idx="4">
                  <c:v>39.61</c:v>
                </c:pt>
              </c:numCache>
            </c:numRef>
          </c:val>
          <c:smooth val="0"/>
          <c:extLst>
            <c:ext xmlns:c16="http://schemas.microsoft.com/office/drawing/2014/chart" uri="{C3380CC4-5D6E-409C-BE32-E72D297353CC}">
              <c16:uniqueId val="{00000001-24AA-43F3-A97E-7CE70105FED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33.770000000000003</c:v>
                </c:pt>
                <c:pt idx="1">
                  <c:v>35.159999999999997</c:v>
                </c:pt>
                <c:pt idx="2">
                  <c:v>36.86</c:v>
                </c:pt>
                <c:pt idx="3">
                  <c:v>36.72</c:v>
                </c:pt>
                <c:pt idx="4">
                  <c:v>38.119999999999997</c:v>
                </c:pt>
              </c:numCache>
            </c:numRef>
          </c:val>
          <c:extLst>
            <c:ext xmlns:c16="http://schemas.microsoft.com/office/drawing/2014/chart" uri="{C3380CC4-5D6E-409C-BE32-E72D297353CC}">
              <c16:uniqueId val="{00000000-73E4-4D0E-AE45-A2E6383402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75.010000000000005</c:v>
                </c:pt>
                <c:pt idx="4">
                  <c:v>72.959999999999994</c:v>
                </c:pt>
              </c:numCache>
            </c:numRef>
          </c:val>
          <c:smooth val="0"/>
          <c:extLst>
            <c:ext xmlns:c16="http://schemas.microsoft.com/office/drawing/2014/chart" uri="{C3380CC4-5D6E-409C-BE32-E72D297353CC}">
              <c16:uniqueId val="{00000001-73E4-4D0E-AE45-A2E6383402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97.84</c:v>
                </c:pt>
                <c:pt idx="1">
                  <c:v>130.5</c:v>
                </c:pt>
                <c:pt idx="2">
                  <c:v>137.05000000000001</c:v>
                </c:pt>
                <c:pt idx="3">
                  <c:v>143.25</c:v>
                </c:pt>
                <c:pt idx="4">
                  <c:v>127.05</c:v>
                </c:pt>
              </c:numCache>
            </c:numRef>
          </c:val>
          <c:extLst>
            <c:ext xmlns:c16="http://schemas.microsoft.com/office/drawing/2014/chart" uri="{C3380CC4-5D6E-409C-BE32-E72D297353CC}">
              <c16:uniqueId val="{00000000-B121-4499-BC51-E55D04220E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104.85</c:v>
                </c:pt>
                <c:pt idx="4">
                  <c:v>107.64</c:v>
                </c:pt>
              </c:numCache>
            </c:numRef>
          </c:val>
          <c:smooth val="0"/>
          <c:extLst>
            <c:ext xmlns:c16="http://schemas.microsoft.com/office/drawing/2014/chart" uri="{C3380CC4-5D6E-409C-BE32-E72D297353CC}">
              <c16:uniqueId val="{00000001-B121-4499-BC51-E55D04220E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55.13</c:v>
                </c:pt>
                <c:pt idx="1">
                  <c:v>56.94</c:v>
                </c:pt>
                <c:pt idx="2">
                  <c:v>58.55</c:v>
                </c:pt>
                <c:pt idx="3">
                  <c:v>60.36</c:v>
                </c:pt>
                <c:pt idx="4">
                  <c:v>67.56</c:v>
                </c:pt>
              </c:numCache>
            </c:numRef>
          </c:val>
          <c:extLst>
            <c:ext xmlns:c16="http://schemas.microsoft.com/office/drawing/2014/chart" uri="{C3380CC4-5D6E-409C-BE32-E72D297353CC}">
              <c16:uniqueId val="{00000000-CB47-4DE8-A069-B44C6041B4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51.89</c:v>
                </c:pt>
                <c:pt idx="4">
                  <c:v>54.09</c:v>
                </c:pt>
              </c:numCache>
            </c:numRef>
          </c:val>
          <c:smooth val="0"/>
          <c:extLst>
            <c:ext xmlns:c16="http://schemas.microsoft.com/office/drawing/2014/chart" uri="{C3380CC4-5D6E-409C-BE32-E72D297353CC}">
              <c16:uniqueId val="{00000001-CB47-4DE8-A069-B44C6041B4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1.64</c:v>
                </c:pt>
                <c:pt idx="1">
                  <c:v>0</c:v>
                </c:pt>
                <c:pt idx="2" formatCode="#,##0.00;&quot;△&quot;#,##0.00;&quot;-&quot;">
                  <c:v>19.88</c:v>
                </c:pt>
                <c:pt idx="3" formatCode="#,##0.00;&quot;△&quot;#,##0.00;&quot;-&quot;">
                  <c:v>19.88</c:v>
                </c:pt>
                <c:pt idx="4" formatCode="#,##0.00;&quot;△&quot;#,##0.00;&quot;-&quot;">
                  <c:v>45.34</c:v>
                </c:pt>
              </c:numCache>
            </c:numRef>
          </c:val>
          <c:extLst>
            <c:ext xmlns:c16="http://schemas.microsoft.com/office/drawing/2014/chart" uri="{C3380CC4-5D6E-409C-BE32-E72D297353CC}">
              <c16:uniqueId val="{00000000-44AB-4EFE-898A-B4D8AA926B7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14.74</c:v>
                </c:pt>
                <c:pt idx="4">
                  <c:v>18.68</c:v>
                </c:pt>
              </c:numCache>
            </c:numRef>
          </c:val>
          <c:smooth val="0"/>
          <c:extLst>
            <c:ext xmlns:c16="http://schemas.microsoft.com/office/drawing/2014/chart" uri="{C3380CC4-5D6E-409C-BE32-E72D297353CC}">
              <c16:uniqueId val="{00000001-44AB-4EFE-898A-B4D8AA926B7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C1-4049-BA53-8DF406102C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27.52</c:v>
                </c:pt>
                <c:pt idx="4">
                  <c:v>30.84</c:v>
                </c:pt>
              </c:numCache>
            </c:numRef>
          </c:val>
          <c:smooth val="0"/>
          <c:extLst>
            <c:ext xmlns:c16="http://schemas.microsoft.com/office/drawing/2014/chart" uri="{C3380CC4-5D6E-409C-BE32-E72D297353CC}">
              <c16:uniqueId val="{00000001-D7C1-4049-BA53-8DF406102C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879.08</c:v>
                </c:pt>
                <c:pt idx="1">
                  <c:v>1063.42</c:v>
                </c:pt>
                <c:pt idx="2">
                  <c:v>1138.32</c:v>
                </c:pt>
                <c:pt idx="3">
                  <c:v>1379.77</c:v>
                </c:pt>
                <c:pt idx="4">
                  <c:v>1489.64</c:v>
                </c:pt>
              </c:numCache>
            </c:numRef>
          </c:val>
          <c:extLst>
            <c:ext xmlns:c16="http://schemas.microsoft.com/office/drawing/2014/chart" uri="{C3380CC4-5D6E-409C-BE32-E72D297353CC}">
              <c16:uniqueId val="{00000000-294C-4EC5-A5E4-1BCF1C49971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445.85</c:v>
                </c:pt>
                <c:pt idx="4">
                  <c:v>450.54</c:v>
                </c:pt>
              </c:numCache>
            </c:numRef>
          </c:val>
          <c:smooth val="0"/>
          <c:extLst>
            <c:ext xmlns:c16="http://schemas.microsoft.com/office/drawing/2014/chart" uri="{C3380CC4-5D6E-409C-BE32-E72D297353CC}">
              <c16:uniqueId val="{00000001-294C-4EC5-A5E4-1BCF1C49971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250.17</c:v>
                </c:pt>
                <c:pt idx="1">
                  <c:v>242.55</c:v>
                </c:pt>
                <c:pt idx="2">
                  <c:v>229.07</c:v>
                </c:pt>
                <c:pt idx="3">
                  <c:v>213.35</c:v>
                </c:pt>
                <c:pt idx="4">
                  <c:v>193.49</c:v>
                </c:pt>
              </c:numCache>
            </c:numRef>
          </c:val>
          <c:extLst>
            <c:ext xmlns:c16="http://schemas.microsoft.com/office/drawing/2014/chart" uri="{C3380CC4-5D6E-409C-BE32-E72D297353CC}">
              <c16:uniqueId val="{00000000-7C61-43A3-B342-D70995671E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516.34</c:v>
                </c:pt>
                <c:pt idx="4">
                  <c:v>496.56</c:v>
                </c:pt>
              </c:numCache>
            </c:numRef>
          </c:val>
          <c:smooth val="0"/>
          <c:extLst>
            <c:ext xmlns:c16="http://schemas.microsoft.com/office/drawing/2014/chart" uri="{C3380CC4-5D6E-409C-BE32-E72D297353CC}">
              <c16:uniqueId val="{00000001-7C61-43A3-B342-D70995671E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95.64</c:v>
                </c:pt>
                <c:pt idx="1">
                  <c:v>134</c:v>
                </c:pt>
                <c:pt idx="2">
                  <c:v>142.03</c:v>
                </c:pt>
                <c:pt idx="3">
                  <c:v>148.78</c:v>
                </c:pt>
                <c:pt idx="4">
                  <c:v>128.04</c:v>
                </c:pt>
              </c:numCache>
            </c:numRef>
          </c:val>
          <c:extLst>
            <c:ext xmlns:c16="http://schemas.microsoft.com/office/drawing/2014/chart" uri="{C3380CC4-5D6E-409C-BE32-E72D297353CC}">
              <c16:uniqueId val="{00000000-9F7D-40A7-812F-4DFBBA5835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83.27</c:v>
                </c:pt>
                <c:pt idx="4">
                  <c:v>84.9</c:v>
                </c:pt>
              </c:numCache>
            </c:numRef>
          </c:val>
          <c:smooth val="0"/>
          <c:extLst>
            <c:ext xmlns:c16="http://schemas.microsoft.com/office/drawing/2014/chart" uri="{C3380CC4-5D6E-409C-BE32-E72D297353CC}">
              <c16:uniqueId val="{00000001-9F7D-40A7-812F-4DFBBA5835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270.61</c:v>
                </c:pt>
                <c:pt idx="1">
                  <c:v>195.28</c:v>
                </c:pt>
                <c:pt idx="2">
                  <c:v>181.05</c:v>
                </c:pt>
                <c:pt idx="3">
                  <c:v>176.17</c:v>
                </c:pt>
                <c:pt idx="4">
                  <c:v>195.28</c:v>
                </c:pt>
              </c:numCache>
            </c:numRef>
          </c:val>
          <c:extLst>
            <c:ext xmlns:c16="http://schemas.microsoft.com/office/drawing/2014/chart" uri="{C3380CC4-5D6E-409C-BE32-E72D297353CC}">
              <c16:uniqueId val="{00000000-9546-494E-87D1-931B5DC9D40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228.81</c:v>
                </c:pt>
                <c:pt idx="4">
                  <c:v>231.9</c:v>
                </c:pt>
              </c:numCache>
            </c:numRef>
          </c:val>
          <c:smooth val="0"/>
          <c:extLst>
            <c:ext xmlns:c16="http://schemas.microsoft.com/office/drawing/2014/chart" uri="{C3380CC4-5D6E-409C-BE32-E72D297353CC}">
              <c16:uniqueId val="{00000001-9546-494E-87D1-931B5DC9D40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群馬県　嬬恋村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59" t="str">
        <f>データ!$M$6</f>
        <v>非設置</v>
      </c>
      <c r="AE8" s="59"/>
      <c r="AF8" s="59"/>
      <c r="AG8" s="59"/>
      <c r="AH8" s="59"/>
      <c r="AI8" s="59"/>
      <c r="AJ8" s="59"/>
      <c r="AK8" s="4"/>
      <c r="AL8" s="60">
        <f>データ!$R$6</f>
        <v>9569</v>
      </c>
      <c r="AM8" s="60"/>
      <c r="AN8" s="60"/>
      <c r="AO8" s="60"/>
      <c r="AP8" s="60"/>
      <c r="AQ8" s="60"/>
      <c r="AR8" s="60"/>
      <c r="AS8" s="60"/>
      <c r="AT8" s="51">
        <f>データ!$S$6</f>
        <v>337.58</v>
      </c>
      <c r="AU8" s="52"/>
      <c r="AV8" s="52"/>
      <c r="AW8" s="52"/>
      <c r="AX8" s="52"/>
      <c r="AY8" s="52"/>
      <c r="AZ8" s="52"/>
      <c r="BA8" s="52"/>
      <c r="BB8" s="53">
        <f>データ!$T$6</f>
        <v>28.35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82.06</v>
      </c>
      <c r="J10" s="52"/>
      <c r="K10" s="52"/>
      <c r="L10" s="52"/>
      <c r="M10" s="52"/>
      <c r="N10" s="52"/>
      <c r="O10" s="63"/>
      <c r="P10" s="53">
        <f>データ!$P$6</f>
        <v>30.18</v>
      </c>
      <c r="Q10" s="53"/>
      <c r="R10" s="53"/>
      <c r="S10" s="53"/>
      <c r="T10" s="53"/>
      <c r="U10" s="53"/>
      <c r="V10" s="53"/>
      <c r="W10" s="60">
        <f>データ!$Q$6</f>
        <v>1576</v>
      </c>
      <c r="X10" s="60"/>
      <c r="Y10" s="60"/>
      <c r="Z10" s="60"/>
      <c r="AA10" s="60"/>
      <c r="AB10" s="60"/>
      <c r="AC10" s="60"/>
      <c r="AD10" s="2"/>
      <c r="AE10" s="2"/>
      <c r="AF10" s="2"/>
      <c r="AG10" s="2"/>
      <c r="AH10" s="4"/>
      <c r="AI10" s="4"/>
      <c r="AJ10" s="4"/>
      <c r="AK10" s="4"/>
      <c r="AL10" s="60">
        <f>データ!$U$6</f>
        <v>2885</v>
      </c>
      <c r="AM10" s="60"/>
      <c r="AN10" s="60"/>
      <c r="AO10" s="60"/>
      <c r="AP10" s="60"/>
      <c r="AQ10" s="60"/>
      <c r="AR10" s="60"/>
      <c r="AS10" s="60"/>
      <c r="AT10" s="51">
        <f>データ!$V$6</f>
        <v>16</v>
      </c>
      <c r="AU10" s="52"/>
      <c r="AV10" s="52"/>
      <c r="AW10" s="52"/>
      <c r="AX10" s="52"/>
      <c r="AY10" s="52"/>
      <c r="AZ10" s="52"/>
      <c r="BA10" s="52"/>
      <c r="BB10" s="53">
        <f>データ!$W$6</f>
        <v>180.31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sXwpxo18WricLpdKiK231znhyteSDsE0tyZtmqN0lil0m3GdiO0VdhKlSw66Fm/WtGotZ20RNv3NZT1YJofVw==" saltValue="fkkPf2UqSkNWBBOWnZC90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104256</v>
      </c>
      <c r="D6" s="34">
        <f t="shared" si="3"/>
        <v>46</v>
      </c>
      <c r="E6" s="34">
        <f t="shared" si="3"/>
        <v>1</v>
      </c>
      <c r="F6" s="34">
        <f t="shared" si="3"/>
        <v>0</v>
      </c>
      <c r="G6" s="34">
        <f t="shared" si="3"/>
        <v>1</v>
      </c>
      <c r="H6" s="34" t="str">
        <f t="shared" si="3"/>
        <v>群馬県　嬬恋村</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82.06</v>
      </c>
      <c r="P6" s="35">
        <f t="shared" si="3"/>
        <v>30.18</v>
      </c>
      <c r="Q6" s="35">
        <f t="shared" si="3"/>
        <v>1576</v>
      </c>
      <c r="R6" s="35">
        <f t="shared" si="3"/>
        <v>9569</v>
      </c>
      <c r="S6" s="35">
        <f t="shared" si="3"/>
        <v>337.58</v>
      </c>
      <c r="T6" s="35">
        <f t="shared" si="3"/>
        <v>28.35</v>
      </c>
      <c r="U6" s="35">
        <f t="shared" si="3"/>
        <v>2885</v>
      </c>
      <c r="V6" s="35">
        <f t="shared" si="3"/>
        <v>16</v>
      </c>
      <c r="W6" s="35">
        <f t="shared" si="3"/>
        <v>180.31</v>
      </c>
      <c r="X6" s="36">
        <f>IF(X7="",NA(),X7)</f>
        <v>97.84</v>
      </c>
      <c r="Y6" s="36">
        <f t="shared" ref="Y6:AG6" si="4">IF(Y7="",NA(),Y7)</f>
        <v>130.5</v>
      </c>
      <c r="Z6" s="36">
        <f t="shared" si="4"/>
        <v>137.05000000000001</v>
      </c>
      <c r="AA6" s="36">
        <f t="shared" si="4"/>
        <v>143.25</v>
      </c>
      <c r="AB6" s="36">
        <f t="shared" si="4"/>
        <v>127.05</v>
      </c>
      <c r="AC6" s="36">
        <f t="shared" si="4"/>
        <v>106.28</v>
      </c>
      <c r="AD6" s="36">
        <f t="shared" si="4"/>
        <v>108.35</v>
      </c>
      <c r="AE6" s="36">
        <f t="shared" si="4"/>
        <v>114.74</v>
      </c>
      <c r="AF6" s="36">
        <f t="shared" si="4"/>
        <v>104.85</v>
      </c>
      <c r="AG6" s="36">
        <f t="shared" si="4"/>
        <v>107.64</v>
      </c>
      <c r="AH6" s="35" t="str">
        <f>IF(AH7="","",IF(AH7="-","【-】","【"&amp;SUBSTITUTE(TEXT(AH7,"#,##0.00"),"-","△")&amp;"】"))</f>
        <v>【112.83】</v>
      </c>
      <c r="AI6" s="35">
        <f>IF(AI7="",NA(),AI7)</f>
        <v>0</v>
      </c>
      <c r="AJ6" s="35">
        <f t="shared" ref="AJ6:AR6" si="5">IF(AJ7="",NA(),AJ7)</f>
        <v>0</v>
      </c>
      <c r="AK6" s="35">
        <f t="shared" si="5"/>
        <v>0</v>
      </c>
      <c r="AL6" s="35">
        <f t="shared" si="5"/>
        <v>0</v>
      </c>
      <c r="AM6" s="35">
        <f t="shared" si="5"/>
        <v>0</v>
      </c>
      <c r="AN6" s="36">
        <f t="shared" si="5"/>
        <v>32.31</v>
      </c>
      <c r="AO6" s="36">
        <f t="shared" si="5"/>
        <v>26.85</v>
      </c>
      <c r="AP6" s="36">
        <f t="shared" si="5"/>
        <v>27.19</v>
      </c>
      <c r="AQ6" s="36">
        <f t="shared" si="5"/>
        <v>27.52</v>
      </c>
      <c r="AR6" s="36">
        <f t="shared" si="5"/>
        <v>30.84</v>
      </c>
      <c r="AS6" s="35" t="str">
        <f>IF(AS7="","",IF(AS7="-","【-】","【"&amp;SUBSTITUTE(TEXT(AS7,"#,##0.00"),"-","△")&amp;"】"))</f>
        <v>【1.05】</v>
      </c>
      <c r="AT6" s="36">
        <f>IF(AT7="",NA(),AT7)</f>
        <v>879.08</v>
      </c>
      <c r="AU6" s="36">
        <f t="shared" ref="AU6:BC6" si="6">IF(AU7="",NA(),AU7)</f>
        <v>1063.42</v>
      </c>
      <c r="AV6" s="36">
        <f t="shared" si="6"/>
        <v>1138.32</v>
      </c>
      <c r="AW6" s="36">
        <f t="shared" si="6"/>
        <v>1379.77</v>
      </c>
      <c r="AX6" s="36">
        <f t="shared" si="6"/>
        <v>1489.64</v>
      </c>
      <c r="AY6" s="36">
        <f t="shared" si="6"/>
        <v>571.29999999999995</v>
      </c>
      <c r="AZ6" s="36">
        <f t="shared" si="6"/>
        <v>527.82000000000005</v>
      </c>
      <c r="BA6" s="36">
        <f t="shared" si="6"/>
        <v>477.44</v>
      </c>
      <c r="BB6" s="36">
        <f t="shared" si="6"/>
        <v>445.85</v>
      </c>
      <c r="BC6" s="36">
        <f t="shared" si="6"/>
        <v>450.54</v>
      </c>
      <c r="BD6" s="35" t="str">
        <f>IF(BD7="","",IF(BD7="-","【-】","【"&amp;SUBSTITUTE(TEXT(BD7,"#,##0.00"),"-","△")&amp;"】"))</f>
        <v>【261.93】</v>
      </c>
      <c r="BE6" s="36">
        <f>IF(BE7="",NA(),BE7)</f>
        <v>250.17</v>
      </c>
      <c r="BF6" s="36">
        <f t="shared" ref="BF6:BN6" si="7">IF(BF7="",NA(),BF7)</f>
        <v>242.55</v>
      </c>
      <c r="BG6" s="36">
        <f t="shared" si="7"/>
        <v>229.07</v>
      </c>
      <c r="BH6" s="36">
        <f t="shared" si="7"/>
        <v>213.35</v>
      </c>
      <c r="BI6" s="36">
        <f t="shared" si="7"/>
        <v>193.49</v>
      </c>
      <c r="BJ6" s="36">
        <f t="shared" si="7"/>
        <v>495.43</v>
      </c>
      <c r="BK6" s="36">
        <f t="shared" si="7"/>
        <v>488.5</v>
      </c>
      <c r="BL6" s="36">
        <f t="shared" si="7"/>
        <v>485.75</v>
      </c>
      <c r="BM6" s="36">
        <f t="shared" si="7"/>
        <v>516.34</v>
      </c>
      <c r="BN6" s="36">
        <f t="shared" si="7"/>
        <v>496.56</v>
      </c>
      <c r="BO6" s="35" t="str">
        <f>IF(BO7="","",IF(BO7="-","【-】","【"&amp;SUBSTITUTE(TEXT(BO7,"#,##0.00"),"-","△")&amp;"】"))</f>
        <v>【270.46】</v>
      </c>
      <c r="BP6" s="36">
        <f>IF(BP7="",NA(),BP7)</f>
        <v>95.64</v>
      </c>
      <c r="BQ6" s="36">
        <f t="shared" ref="BQ6:BY6" si="8">IF(BQ7="",NA(),BQ7)</f>
        <v>134</v>
      </c>
      <c r="BR6" s="36">
        <f t="shared" si="8"/>
        <v>142.03</v>
      </c>
      <c r="BS6" s="36">
        <f t="shared" si="8"/>
        <v>148.78</v>
      </c>
      <c r="BT6" s="36">
        <f t="shared" si="8"/>
        <v>128.04</v>
      </c>
      <c r="BU6" s="36">
        <f t="shared" si="8"/>
        <v>81.900000000000006</v>
      </c>
      <c r="BV6" s="36">
        <f t="shared" si="8"/>
        <v>82.42</v>
      </c>
      <c r="BW6" s="36">
        <f t="shared" si="8"/>
        <v>83.59</v>
      </c>
      <c r="BX6" s="36">
        <f t="shared" si="8"/>
        <v>83.27</v>
      </c>
      <c r="BY6" s="36">
        <f t="shared" si="8"/>
        <v>84.9</v>
      </c>
      <c r="BZ6" s="35" t="str">
        <f>IF(BZ7="","",IF(BZ7="-","【-】","【"&amp;SUBSTITUTE(TEXT(BZ7,"#,##0.00"),"-","△")&amp;"】"))</f>
        <v>【103.91】</v>
      </c>
      <c r="CA6" s="36">
        <f>IF(CA7="",NA(),CA7)</f>
        <v>270.61</v>
      </c>
      <c r="CB6" s="36">
        <f t="shared" ref="CB6:CJ6" si="9">IF(CB7="",NA(),CB7)</f>
        <v>195.28</v>
      </c>
      <c r="CC6" s="36">
        <f t="shared" si="9"/>
        <v>181.05</v>
      </c>
      <c r="CD6" s="36">
        <f t="shared" si="9"/>
        <v>176.17</v>
      </c>
      <c r="CE6" s="36">
        <f t="shared" si="9"/>
        <v>195.28</v>
      </c>
      <c r="CF6" s="36">
        <f t="shared" si="9"/>
        <v>227.97</v>
      </c>
      <c r="CG6" s="36">
        <f t="shared" si="9"/>
        <v>226.99</v>
      </c>
      <c r="CH6" s="36">
        <f t="shared" si="9"/>
        <v>230.22</v>
      </c>
      <c r="CI6" s="36">
        <f t="shared" si="9"/>
        <v>228.81</v>
      </c>
      <c r="CJ6" s="36">
        <f t="shared" si="9"/>
        <v>231.9</v>
      </c>
      <c r="CK6" s="35" t="str">
        <f>IF(CK7="","",IF(CK7="-","【-】","【"&amp;SUBSTITUTE(TEXT(CK7,"#,##0.00"),"-","△")&amp;"】"))</f>
        <v>【167.11】</v>
      </c>
      <c r="CL6" s="36">
        <f>IF(CL7="",NA(),CL7)</f>
        <v>46.77</v>
      </c>
      <c r="CM6" s="36">
        <f t="shared" ref="CM6:CU6" si="10">IF(CM7="",NA(),CM7)</f>
        <v>42.82</v>
      </c>
      <c r="CN6" s="36">
        <f t="shared" si="10"/>
        <v>41.59</v>
      </c>
      <c r="CO6" s="36">
        <f t="shared" si="10"/>
        <v>40.549999999999997</v>
      </c>
      <c r="CP6" s="36">
        <f t="shared" si="10"/>
        <v>41.24</v>
      </c>
      <c r="CQ6" s="36">
        <f t="shared" si="10"/>
        <v>40.700000000000003</v>
      </c>
      <c r="CR6" s="36">
        <f t="shared" si="10"/>
        <v>39.909999999999997</v>
      </c>
      <c r="CS6" s="36">
        <f t="shared" si="10"/>
        <v>41.09</v>
      </c>
      <c r="CT6" s="36">
        <f t="shared" si="10"/>
        <v>38.979999999999997</v>
      </c>
      <c r="CU6" s="36">
        <f t="shared" si="10"/>
        <v>39.61</v>
      </c>
      <c r="CV6" s="35" t="str">
        <f>IF(CV7="","",IF(CV7="-","【-】","【"&amp;SUBSTITUTE(TEXT(CV7,"#,##0.00"),"-","△")&amp;"】"))</f>
        <v>【60.27】</v>
      </c>
      <c r="CW6" s="36">
        <f>IF(CW7="",NA(),CW7)</f>
        <v>33.770000000000003</v>
      </c>
      <c r="CX6" s="36">
        <f t="shared" ref="CX6:DF6" si="11">IF(CX7="",NA(),CX7)</f>
        <v>35.159999999999997</v>
      </c>
      <c r="CY6" s="36">
        <f t="shared" si="11"/>
        <v>36.86</v>
      </c>
      <c r="CZ6" s="36">
        <f t="shared" si="11"/>
        <v>36.72</v>
      </c>
      <c r="DA6" s="36">
        <f t="shared" si="11"/>
        <v>38.119999999999997</v>
      </c>
      <c r="DB6" s="36">
        <f t="shared" si="11"/>
        <v>74.61</v>
      </c>
      <c r="DC6" s="36">
        <f t="shared" si="11"/>
        <v>75.62</v>
      </c>
      <c r="DD6" s="36">
        <f t="shared" si="11"/>
        <v>75.91</v>
      </c>
      <c r="DE6" s="36">
        <f t="shared" si="11"/>
        <v>75.010000000000005</v>
      </c>
      <c r="DF6" s="36">
        <f t="shared" si="11"/>
        <v>72.959999999999994</v>
      </c>
      <c r="DG6" s="35" t="str">
        <f>IF(DG7="","",IF(DG7="-","【-】","【"&amp;SUBSTITUTE(TEXT(DG7,"#,##0.00"),"-","△")&amp;"】"))</f>
        <v>【89.92】</v>
      </c>
      <c r="DH6" s="36">
        <f>IF(DH7="",NA(),DH7)</f>
        <v>55.13</v>
      </c>
      <c r="DI6" s="36">
        <f t="shared" ref="DI6:DQ6" si="12">IF(DI7="",NA(),DI7)</f>
        <v>56.94</v>
      </c>
      <c r="DJ6" s="36">
        <f t="shared" si="12"/>
        <v>58.55</v>
      </c>
      <c r="DK6" s="36">
        <f t="shared" si="12"/>
        <v>60.36</v>
      </c>
      <c r="DL6" s="36">
        <f t="shared" si="12"/>
        <v>67.56</v>
      </c>
      <c r="DM6" s="36">
        <f t="shared" si="12"/>
        <v>50.44</v>
      </c>
      <c r="DN6" s="36">
        <f t="shared" si="12"/>
        <v>51.44</v>
      </c>
      <c r="DO6" s="36">
        <f t="shared" si="12"/>
        <v>52.4</v>
      </c>
      <c r="DP6" s="36">
        <f t="shared" si="12"/>
        <v>51.89</v>
      </c>
      <c r="DQ6" s="36">
        <f t="shared" si="12"/>
        <v>54.09</v>
      </c>
      <c r="DR6" s="35" t="str">
        <f>IF(DR7="","",IF(DR7="-","【-】","【"&amp;SUBSTITUTE(TEXT(DR7,"#,##0.00"),"-","△")&amp;"】"))</f>
        <v>【48.85】</v>
      </c>
      <c r="DS6" s="36">
        <f>IF(DS7="",NA(),DS7)</f>
        <v>1.64</v>
      </c>
      <c r="DT6" s="35">
        <f t="shared" ref="DT6:EB6" si="13">IF(DT7="",NA(),DT7)</f>
        <v>0</v>
      </c>
      <c r="DU6" s="36">
        <f t="shared" si="13"/>
        <v>19.88</v>
      </c>
      <c r="DV6" s="36">
        <f t="shared" si="13"/>
        <v>19.88</v>
      </c>
      <c r="DW6" s="36">
        <f t="shared" si="13"/>
        <v>45.34</v>
      </c>
      <c r="DX6" s="36">
        <f t="shared" si="13"/>
        <v>9.64</v>
      </c>
      <c r="DY6" s="36">
        <f t="shared" si="13"/>
        <v>11.68</v>
      </c>
      <c r="DZ6" s="36">
        <f t="shared" si="13"/>
        <v>14.01</v>
      </c>
      <c r="EA6" s="36">
        <f t="shared" si="13"/>
        <v>14.74</v>
      </c>
      <c r="EB6" s="36">
        <f t="shared" si="13"/>
        <v>18.68</v>
      </c>
      <c r="EC6" s="35" t="str">
        <f>IF(EC7="","",IF(EC7="-","【-】","【"&amp;SUBSTITUTE(TEXT(EC7,"#,##0.00"),"-","△")&amp;"】"))</f>
        <v>【17.80】</v>
      </c>
      <c r="ED6" s="35">
        <f>IF(ED7="",NA(),ED7)</f>
        <v>0</v>
      </c>
      <c r="EE6" s="36">
        <f t="shared" ref="EE6:EM6" si="14">IF(EE7="",NA(),EE7)</f>
        <v>0.34</v>
      </c>
      <c r="EF6" s="35">
        <f t="shared" si="14"/>
        <v>0</v>
      </c>
      <c r="EG6" s="35">
        <f t="shared" si="14"/>
        <v>0</v>
      </c>
      <c r="EH6" s="35">
        <f t="shared" si="14"/>
        <v>0</v>
      </c>
      <c r="EI6" s="36">
        <f t="shared" si="14"/>
        <v>0.34</v>
      </c>
      <c r="EJ6" s="36">
        <f t="shared" si="14"/>
        <v>0.28999999999999998</v>
      </c>
      <c r="EK6" s="36">
        <f t="shared" si="14"/>
        <v>0.41</v>
      </c>
      <c r="EL6" s="36">
        <f t="shared" si="14"/>
        <v>0.4</v>
      </c>
      <c r="EM6" s="36">
        <f t="shared" si="14"/>
        <v>0.32</v>
      </c>
      <c r="EN6" s="35" t="str">
        <f>IF(EN7="","",IF(EN7="-","【-】","【"&amp;SUBSTITUTE(TEXT(EN7,"#,##0.00"),"-","△")&amp;"】"))</f>
        <v>【0.70】</v>
      </c>
    </row>
    <row r="7" spans="1:144" s="37" customFormat="1" x14ac:dyDescent="0.15">
      <c r="A7" s="29"/>
      <c r="B7" s="38">
        <v>2018</v>
      </c>
      <c r="C7" s="38">
        <v>104256</v>
      </c>
      <c r="D7" s="38">
        <v>46</v>
      </c>
      <c r="E7" s="38">
        <v>1</v>
      </c>
      <c r="F7" s="38">
        <v>0</v>
      </c>
      <c r="G7" s="38">
        <v>1</v>
      </c>
      <c r="H7" s="38" t="s">
        <v>93</v>
      </c>
      <c r="I7" s="38" t="s">
        <v>94</v>
      </c>
      <c r="J7" s="38" t="s">
        <v>95</v>
      </c>
      <c r="K7" s="38" t="s">
        <v>96</v>
      </c>
      <c r="L7" s="38" t="s">
        <v>97</v>
      </c>
      <c r="M7" s="38" t="s">
        <v>98</v>
      </c>
      <c r="N7" s="39" t="s">
        <v>99</v>
      </c>
      <c r="O7" s="39">
        <v>82.06</v>
      </c>
      <c r="P7" s="39">
        <v>30.18</v>
      </c>
      <c r="Q7" s="39">
        <v>1576</v>
      </c>
      <c r="R7" s="39">
        <v>9569</v>
      </c>
      <c r="S7" s="39">
        <v>337.58</v>
      </c>
      <c r="T7" s="39">
        <v>28.35</v>
      </c>
      <c r="U7" s="39">
        <v>2885</v>
      </c>
      <c r="V7" s="39">
        <v>16</v>
      </c>
      <c r="W7" s="39">
        <v>180.31</v>
      </c>
      <c r="X7" s="39">
        <v>97.84</v>
      </c>
      <c r="Y7" s="39">
        <v>130.5</v>
      </c>
      <c r="Z7" s="39">
        <v>137.05000000000001</v>
      </c>
      <c r="AA7" s="39">
        <v>143.25</v>
      </c>
      <c r="AB7" s="39">
        <v>127.05</v>
      </c>
      <c r="AC7" s="39">
        <v>106.28</v>
      </c>
      <c r="AD7" s="39">
        <v>108.35</v>
      </c>
      <c r="AE7" s="39">
        <v>114.74</v>
      </c>
      <c r="AF7" s="39">
        <v>104.85</v>
      </c>
      <c r="AG7" s="39">
        <v>107.64</v>
      </c>
      <c r="AH7" s="39">
        <v>112.83</v>
      </c>
      <c r="AI7" s="39">
        <v>0</v>
      </c>
      <c r="AJ7" s="39">
        <v>0</v>
      </c>
      <c r="AK7" s="39">
        <v>0</v>
      </c>
      <c r="AL7" s="39">
        <v>0</v>
      </c>
      <c r="AM7" s="39">
        <v>0</v>
      </c>
      <c r="AN7" s="39">
        <v>32.31</v>
      </c>
      <c r="AO7" s="39">
        <v>26.85</v>
      </c>
      <c r="AP7" s="39">
        <v>27.19</v>
      </c>
      <c r="AQ7" s="39">
        <v>27.52</v>
      </c>
      <c r="AR7" s="39">
        <v>30.84</v>
      </c>
      <c r="AS7" s="39">
        <v>1.05</v>
      </c>
      <c r="AT7" s="39">
        <v>879.08</v>
      </c>
      <c r="AU7" s="39">
        <v>1063.42</v>
      </c>
      <c r="AV7" s="39">
        <v>1138.32</v>
      </c>
      <c r="AW7" s="39">
        <v>1379.77</v>
      </c>
      <c r="AX7" s="39">
        <v>1489.64</v>
      </c>
      <c r="AY7" s="39">
        <v>571.29999999999995</v>
      </c>
      <c r="AZ7" s="39">
        <v>527.82000000000005</v>
      </c>
      <c r="BA7" s="39">
        <v>477.44</v>
      </c>
      <c r="BB7" s="39">
        <v>445.85</v>
      </c>
      <c r="BC7" s="39">
        <v>450.54</v>
      </c>
      <c r="BD7" s="39">
        <v>261.93</v>
      </c>
      <c r="BE7" s="39">
        <v>250.17</v>
      </c>
      <c r="BF7" s="39">
        <v>242.55</v>
      </c>
      <c r="BG7" s="39">
        <v>229.07</v>
      </c>
      <c r="BH7" s="39">
        <v>213.35</v>
      </c>
      <c r="BI7" s="39">
        <v>193.49</v>
      </c>
      <c r="BJ7" s="39">
        <v>495.43</v>
      </c>
      <c r="BK7" s="39">
        <v>488.5</v>
      </c>
      <c r="BL7" s="39">
        <v>485.75</v>
      </c>
      <c r="BM7" s="39">
        <v>516.34</v>
      </c>
      <c r="BN7" s="39">
        <v>496.56</v>
      </c>
      <c r="BO7" s="39">
        <v>270.45999999999998</v>
      </c>
      <c r="BP7" s="39">
        <v>95.64</v>
      </c>
      <c r="BQ7" s="39">
        <v>134</v>
      </c>
      <c r="BR7" s="39">
        <v>142.03</v>
      </c>
      <c r="BS7" s="39">
        <v>148.78</v>
      </c>
      <c r="BT7" s="39">
        <v>128.04</v>
      </c>
      <c r="BU7" s="39">
        <v>81.900000000000006</v>
      </c>
      <c r="BV7" s="39">
        <v>82.42</v>
      </c>
      <c r="BW7" s="39">
        <v>83.59</v>
      </c>
      <c r="BX7" s="39">
        <v>83.27</v>
      </c>
      <c r="BY7" s="39">
        <v>84.9</v>
      </c>
      <c r="BZ7" s="39">
        <v>103.91</v>
      </c>
      <c r="CA7" s="39">
        <v>270.61</v>
      </c>
      <c r="CB7" s="39">
        <v>195.28</v>
      </c>
      <c r="CC7" s="39">
        <v>181.05</v>
      </c>
      <c r="CD7" s="39">
        <v>176.17</v>
      </c>
      <c r="CE7" s="39">
        <v>195.28</v>
      </c>
      <c r="CF7" s="39">
        <v>227.97</v>
      </c>
      <c r="CG7" s="39">
        <v>226.99</v>
      </c>
      <c r="CH7" s="39">
        <v>230.22</v>
      </c>
      <c r="CI7" s="39">
        <v>228.81</v>
      </c>
      <c r="CJ7" s="39">
        <v>231.9</v>
      </c>
      <c r="CK7" s="39">
        <v>167.11</v>
      </c>
      <c r="CL7" s="39">
        <v>46.77</v>
      </c>
      <c r="CM7" s="39">
        <v>42.82</v>
      </c>
      <c r="CN7" s="39">
        <v>41.59</v>
      </c>
      <c r="CO7" s="39">
        <v>40.549999999999997</v>
      </c>
      <c r="CP7" s="39">
        <v>41.24</v>
      </c>
      <c r="CQ7" s="39">
        <v>40.700000000000003</v>
      </c>
      <c r="CR7" s="39">
        <v>39.909999999999997</v>
      </c>
      <c r="CS7" s="39">
        <v>41.09</v>
      </c>
      <c r="CT7" s="39">
        <v>38.979999999999997</v>
      </c>
      <c r="CU7" s="39">
        <v>39.61</v>
      </c>
      <c r="CV7" s="39">
        <v>60.27</v>
      </c>
      <c r="CW7" s="39">
        <v>33.770000000000003</v>
      </c>
      <c r="CX7" s="39">
        <v>35.159999999999997</v>
      </c>
      <c r="CY7" s="39">
        <v>36.86</v>
      </c>
      <c r="CZ7" s="39">
        <v>36.72</v>
      </c>
      <c r="DA7" s="39">
        <v>38.119999999999997</v>
      </c>
      <c r="DB7" s="39">
        <v>74.61</v>
      </c>
      <c r="DC7" s="39">
        <v>75.62</v>
      </c>
      <c r="DD7" s="39">
        <v>75.91</v>
      </c>
      <c r="DE7" s="39">
        <v>75.010000000000005</v>
      </c>
      <c r="DF7" s="39">
        <v>72.959999999999994</v>
      </c>
      <c r="DG7" s="39">
        <v>89.92</v>
      </c>
      <c r="DH7" s="39">
        <v>55.13</v>
      </c>
      <c r="DI7" s="39">
        <v>56.94</v>
      </c>
      <c r="DJ7" s="39">
        <v>58.55</v>
      </c>
      <c r="DK7" s="39">
        <v>60.36</v>
      </c>
      <c r="DL7" s="39">
        <v>67.56</v>
      </c>
      <c r="DM7" s="39">
        <v>50.44</v>
      </c>
      <c r="DN7" s="39">
        <v>51.44</v>
      </c>
      <c r="DO7" s="39">
        <v>52.4</v>
      </c>
      <c r="DP7" s="39">
        <v>51.89</v>
      </c>
      <c r="DQ7" s="39">
        <v>54.09</v>
      </c>
      <c r="DR7" s="39">
        <v>48.85</v>
      </c>
      <c r="DS7" s="39">
        <v>1.64</v>
      </c>
      <c r="DT7" s="39">
        <v>0</v>
      </c>
      <c r="DU7" s="39">
        <v>19.88</v>
      </c>
      <c r="DV7" s="39">
        <v>19.88</v>
      </c>
      <c r="DW7" s="39">
        <v>45.34</v>
      </c>
      <c r="DX7" s="39">
        <v>9.64</v>
      </c>
      <c r="DY7" s="39">
        <v>11.68</v>
      </c>
      <c r="DZ7" s="39">
        <v>14.01</v>
      </c>
      <c r="EA7" s="39">
        <v>14.74</v>
      </c>
      <c r="EB7" s="39">
        <v>18.68</v>
      </c>
      <c r="EC7" s="39">
        <v>17.8</v>
      </c>
      <c r="ED7" s="39">
        <v>0</v>
      </c>
      <c r="EE7" s="39">
        <v>0.34</v>
      </c>
      <c r="EF7" s="39">
        <v>0</v>
      </c>
      <c r="EG7" s="39">
        <v>0</v>
      </c>
      <c r="EH7" s="39">
        <v>0</v>
      </c>
      <c r="EI7" s="39">
        <v>0.34</v>
      </c>
      <c r="EJ7" s="39">
        <v>0.28999999999999998</v>
      </c>
      <c r="EK7" s="39">
        <v>0.41</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2020-02-07T06:48:45Z</cp:lastPrinted>
  <dcterms:created xsi:type="dcterms:W3CDTF">2019-12-05T04:11:58Z</dcterms:created>
  <dcterms:modified xsi:type="dcterms:W3CDTF">2020-02-07T06:48:45Z</dcterms:modified>
  <cp:category/>
</cp:coreProperties>
</file>