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29○みなかみ町\"/>
    </mc:Choice>
  </mc:AlternateContent>
  <workbookProtection workbookAlgorithmName="SHA-512" workbookHashValue="7858bbJaQpfR/Ar5d8ypi1qPyMWb/339PQr6YVUxBujF5490CcSWQcWoerrnMUdhGU4xNXWc7gCRJd139mToOQ==" workbookSaltValue="q/NEQhvfyt9+I1Br/zY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<sst xmlns="http://schemas.openxmlformats.org/spreadsheetml/2006/main" count="220" uniqueCount="108">
  <si>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</si>
  <si>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</si>
  <si>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</si>
  <si>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</si>
  <si>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</si>
  <si>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</si>
  <si>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</si>
  <si>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</si>
  <si>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</si>
  <si>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</si>
  <si>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</si>
  <si>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</si>
  <si>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</si>
  <si>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</si>
  <si>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</si>
  <si>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</si>
  <si>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</si>
  <si>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</si>
  <si>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</si>
  <si>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</si>
  <si>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</si>
  <si>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</si>
  <si>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</si>
  <si>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</si>
  <si>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</si>
  <si>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</si>
  <si>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</si>
  <si>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</si>
  <si>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</si>
  <si>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</si>
  <si>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</si>
  <si>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</si>
  <si>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</si>
  <si>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</si>
  <si>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</si>
  <si>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</si>
  <si>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</si>
  <si>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</si>
  <si>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</si>
  <si>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</si>
  <si>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</si>
  <si>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</si>
  <si>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</si>
  <si>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</si>
  <si>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</si>
  <si>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</si>
  <si>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</si>
  <si>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</si>
  <si>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</si>
  <si>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</si>
  <si>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</si>
  <si>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</si>
  <si>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</si>
  <si>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</si>
  <si>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</si>
  <si>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</si>
  <si>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</si>
  <si>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</si>
  <si>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</si>
  <si>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</si>
  <si>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</si>
  <si>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</si>
  <si>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</si>
  <si>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</si>
  <si>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</si>
  <si>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</si>
  <si>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</si>
  <si>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</si>
  <si>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</si>
  <si>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</si>
  <si>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</si>
  <si>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</si>
  <si>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</si>
  <si>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</si>
  <si>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</si>
  <si>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</si>
  <si>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</si>
  <si>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</si>
  <si>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</si>
  <si>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</si>
  <si>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</si>
  <si>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</si>
  <si>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</si>
  <si>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</si>
  <si>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</si>
  <si>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</si>
  <si>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</si>
  <si>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</si>
  <si>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</si>
  <si>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</si>
  <si>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</si>
  <si>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</si>
  <si>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</si>
  <si>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</si>
  <si>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</si>
  <si>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</si>
  <si>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</si>
  <si>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</si>
  <si>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</si>
  <si>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</si>
  <si>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</si>
  <si>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</si>
  <si>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</si>
  <si>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</si>
  <si>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</si>
  <si>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①②③
　老朽管更新計画はあるものの資金面で計画的な実施には至っていない。
　耐用年数を経過した施設は複数あり、次期計画の財源確保は難しい状況である。当面は老朽化した施設に優先順位を付けて改修していきたい。</t>
    <rPh sb="5" eb="7">
      <t>ロウキュウ</t>
    </rPh>
    <rPh sb="7" eb="8">
      <t>カン</t>
    </rPh>
    <rPh sb="8" eb="10">
      <t>コウシン</t>
    </rPh>
    <rPh sb="10" eb="12">
      <t>ケイカク</t>
    </rPh>
    <rPh sb="18" eb="20">
      <t>シキン</t>
    </rPh>
    <rPh sb="20" eb="21">
      <t>メン</t>
    </rPh>
    <rPh sb="22" eb="25">
      <t>ケイカクテキ</t>
    </rPh>
    <rPh sb="26" eb="28">
      <t>ジッシ</t>
    </rPh>
    <rPh sb="30" eb="31">
      <t>イタ</t>
    </rPh>
    <rPh sb="39" eb="41">
      <t>タイヨウ</t>
    </rPh>
    <rPh sb="41" eb="43">
      <t>ネンスウ</t>
    </rPh>
    <rPh sb="44" eb="46">
      <t>ケイカ</t>
    </rPh>
    <rPh sb="48" eb="50">
      <t>シセツ</t>
    </rPh>
    <rPh sb="51" eb="53">
      <t>フクスウ</t>
    </rPh>
    <rPh sb="56" eb="58">
      <t>ジキ</t>
    </rPh>
    <rPh sb="58" eb="60">
      <t>ケイカク</t>
    </rPh>
    <rPh sb="61" eb="63">
      <t>ザイゲン</t>
    </rPh>
    <rPh sb="63" eb="65">
      <t>カクホ</t>
    </rPh>
    <rPh sb="66" eb="67">
      <t>ムズカ</t>
    </rPh>
    <rPh sb="69" eb="71">
      <t>ジョウキョウ</t>
    </rPh>
    <rPh sb="75" eb="77">
      <t>トウメン</t>
    </rPh>
    <rPh sb="78" eb="81">
      <t>ロウキュウカ</t>
    </rPh>
    <rPh sb="83" eb="85">
      <t>シセツ</t>
    </rPh>
    <rPh sb="86" eb="88">
      <t>ユウセン</t>
    </rPh>
    <rPh sb="88" eb="90">
      <t>ジュンイ</t>
    </rPh>
    <rPh sb="91" eb="92">
      <t>ツ</t>
    </rPh>
    <rPh sb="94" eb="96">
      <t>カイシュウ</t>
    </rPh>
    <phoneticPr fontId="4"/>
  </si>
  <si>
    <t>　類似団体と比較すると⑦施設利用率と⑧有収率が低いので、対応を検討し効率性を見直す必要がある。全体的に指標の変動は少なく安定している。今後も経営改善に努めたい。
　給水収益の減少、施設の老朽化が進む中で、効率的な事業展開が求められている。水需要の動向を踏まえ老朽化した施設の更新、財源確保の関東を進め、水の安定供給を目指す。</t>
    <rPh sb="1" eb="3">
      <t>ルイジ</t>
    </rPh>
    <rPh sb="3" eb="5">
      <t>ダンタイ</t>
    </rPh>
    <rPh sb="6" eb="8">
      <t>ヒカク</t>
    </rPh>
    <rPh sb="12" eb="14">
      <t>シセツ</t>
    </rPh>
    <rPh sb="14" eb="17">
      <t>リヨウリツ</t>
    </rPh>
    <phoneticPr fontId="4"/>
  </si>
  <si>
    <t>①経常収支比率は安定しているが、収益は減少・費用は増加傾向にある。引き続き費用削減に努める。
②累積欠損金比率は０％ではあるが、人口の減少に伴い給水収益は毎年減少している。また、施設の老朽化により今後の維持管理費は多額になることが見込まれるため、計画的な維持管理が求められている。
③流動比率は昨年より上昇しているものの、類似団体や全国平均と比較すると低い。今後もバランスのとれた債務管理が必要と思われる。
④企業債残高が減少したため、企業債残高対給水収益比率が上昇した。今後も比率と投資規模を考慮した上で企業債の借入を検討する。
⑤料金回収率は安定している。類似団体や全国平均と比較しても高い水準を保っている。
⑥施設が広範囲に点在していて維持管理には不利な条件だが、給水原価は類似団体や全国平均より抑制されている。
⑦施設利用率は毎年下がっている。当町は給水面積が広く、多施設となっているため非効率である。
⑧有収率はほぼ横ばいであるが、類似団体や全国平均と比較すると低い数値である。漏水が原因と思われる。</t>
    <rPh sb="1" eb="3">
      <t>ケイジョウ</t>
    </rPh>
    <rPh sb="3" eb="5">
      <t>シュウシ</t>
    </rPh>
    <rPh sb="5" eb="7">
      <t>ヒリツ</t>
    </rPh>
    <rPh sb="8" eb="10">
      <t>アンテイ</t>
    </rPh>
    <rPh sb="16" eb="18">
      <t>シュウエキ</t>
    </rPh>
    <rPh sb="19" eb="21">
      <t>ゲンショウ</t>
    </rPh>
    <rPh sb="22" eb="24">
      <t>ヒヨウ</t>
    </rPh>
    <rPh sb="25" eb="27">
      <t>ゾウカ</t>
    </rPh>
    <rPh sb="27" eb="29">
      <t>ケイコウ</t>
    </rPh>
    <rPh sb="33" eb="34">
      <t>ヒ</t>
    </rPh>
    <rPh sb="35" eb="36">
      <t>ツヅ</t>
    </rPh>
    <rPh sb="37" eb="39">
      <t>ヒヨウ</t>
    </rPh>
    <rPh sb="39" eb="41">
      <t>サクゲン</t>
    </rPh>
    <rPh sb="42" eb="43">
      <t>ツト</t>
    </rPh>
    <rPh sb="48" eb="50">
      <t>ルイセキ</t>
    </rPh>
    <rPh sb="50" eb="53">
      <t>ケッソンキン</t>
    </rPh>
    <rPh sb="53" eb="55">
      <t>ヒリツ</t>
    </rPh>
    <rPh sb="64" eb="66">
      <t>ジンコウ</t>
    </rPh>
    <rPh sb="67" eb="69">
      <t>ゲンショウ</t>
    </rPh>
    <rPh sb="70" eb="71">
      <t>トモナ</t>
    </rPh>
    <rPh sb="72" eb="74">
      <t>キュウスイ</t>
    </rPh>
    <rPh sb="74" eb="76">
      <t>シュウエキ</t>
    </rPh>
    <rPh sb="77" eb="79">
      <t>マイトシ</t>
    </rPh>
    <rPh sb="79" eb="81">
      <t>ゲンショウ</t>
    </rPh>
    <rPh sb="89" eb="91">
      <t>シセツ</t>
    </rPh>
    <rPh sb="92" eb="95">
      <t>ロウキュウカ</t>
    </rPh>
    <rPh sb="98" eb="100">
      <t>コンゴ</t>
    </rPh>
    <rPh sb="101" eb="103">
      <t>イジ</t>
    </rPh>
    <rPh sb="103" eb="105">
      <t>カンリ</t>
    </rPh>
    <rPh sb="105" eb="106">
      <t>ヒ</t>
    </rPh>
    <rPh sb="107" eb="109">
      <t>タガク</t>
    </rPh>
    <rPh sb="115" eb="117">
      <t>ミコ</t>
    </rPh>
    <rPh sb="123" eb="126">
      <t>ケイカクテキ</t>
    </rPh>
    <rPh sb="127" eb="129">
      <t>イジ</t>
    </rPh>
    <rPh sb="129" eb="131">
      <t>カンリ</t>
    </rPh>
    <rPh sb="132" eb="133">
      <t>モト</t>
    </rPh>
    <rPh sb="142" eb="144">
      <t>リュウドウ</t>
    </rPh>
    <rPh sb="144" eb="146">
      <t>ヒリツ</t>
    </rPh>
    <rPh sb="147" eb="149">
      <t>サクネン</t>
    </rPh>
    <rPh sb="151" eb="153">
      <t>ジョウショウ</t>
    </rPh>
    <rPh sb="161" eb="163">
      <t>ルイジ</t>
    </rPh>
    <rPh sb="163" eb="165">
      <t>ダンタイ</t>
    </rPh>
    <rPh sb="166" eb="168">
      <t>ゼンコク</t>
    </rPh>
    <rPh sb="168" eb="170">
      <t>ヘイキン</t>
    </rPh>
    <rPh sb="171" eb="173">
      <t>ヒカク</t>
    </rPh>
    <rPh sb="176" eb="177">
      <t>ヒク</t>
    </rPh>
    <rPh sb="179" eb="181">
      <t>コンゴ</t>
    </rPh>
    <rPh sb="190" eb="192">
      <t>サイム</t>
    </rPh>
    <rPh sb="192" eb="194">
      <t>カンリ</t>
    </rPh>
    <rPh sb="195" eb="197">
      <t>ヒツヨウ</t>
    </rPh>
    <rPh sb="198" eb="199">
      <t>オモ</t>
    </rPh>
    <rPh sb="205" eb="208">
      <t>キギョウサイ</t>
    </rPh>
    <rPh sb="208" eb="210">
      <t>ザンダカ</t>
    </rPh>
    <rPh sb="211" eb="213">
      <t>ゲンショウ</t>
    </rPh>
    <rPh sb="218" eb="221">
      <t>キギョウサイ</t>
    </rPh>
    <rPh sb="221" eb="223">
      <t>ザンダカ</t>
    </rPh>
    <rPh sb="223" eb="224">
      <t>タイ</t>
    </rPh>
    <rPh sb="224" eb="226">
      <t>キュウスイ</t>
    </rPh>
    <rPh sb="226" eb="228">
      <t>シュウエキ</t>
    </rPh>
    <rPh sb="228" eb="230">
      <t>ヒリツ</t>
    </rPh>
    <rPh sb="231" eb="233">
      <t>ジョウショウ</t>
    </rPh>
    <rPh sb="236" eb="238">
      <t>コンゴ</t>
    </rPh>
    <rPh sb="239" eb="241">
      <t>ヒリツ</t>
    </rPh>
    <rPh sb="242" eb="244">
      <t>トウシ</t>
    </rPh>
    <rPh sb="244" eb="246">
      <t>キボ</t>
    </rPh>
    <rPh sb="247" eb="249">
      <t>コウリョ</t>
    </rPh>
    <rPh sb="251" eb="252">
      <t>ウエ</t>
    </rPh>
    <rPh sb="253" eb="256">
      <t>キギョウサイ</t>
    </rPh>
    <rPh sb="257" eb="258">
      <t>カ</t>
    </rPh>
    <rPh sb="258" eb="259">
      <t>イ</t>
    </rPh>
    <rPh sb="260" eb="262">
      <t>ケントウ</t>
    </rPh>
    <rPh sb="267" eb="269">
      <t>リョウキン</t>
    </rPh>
    <rPh sb="269" eb="272">
      <t>カイシュウリツ</t>
    </rPh>
    <rPh sb="273" eb="275">
      <t>アンテイ</t>
    </rPh>
    <rPh sb="280" eb="284">
      <t>ルイジダンタイ</t>
    </rPh>
    <rPh sb="285" eb="289">
      <t>ゼンコクヘイキン</t>
    </rPh>
    <rPh sb="290" eb="292">
      <t>ヒカク</t>
    </rPh>
    <rPh sb="295" eb="296">
      <t>タカ</t>
    </rPh>
    <rPh sb="297" eb="299">
      <t>スイジュン</t>
    </rPh>
    <rPh sb="300" eb="301">
      <t>タモ</t>
    </rPh>
    <rPh sb="308" eb="310">
      <t>シセツ</t>
    </rPh>
    <rPh sb="311" eb="314">
      <t>コウハンイ</t>
    </rPh>
    <rPh sb="315" eb="317">
      <t>テンザイ</t>
    </rPh>
    <rPh sb="321" eb="323">
      <t>イジ</t>
    </rPh>
    <rPh sb="323" eb="325">
      <t>カンリ</t>
    </rPh>
    <rPh sb="327" eb="329">
      <t>フリ</t>
    </rPh>
    <rPh sb="330" eb="332">
      <t>ジョウケン</t>
    </rPh>
    <rPh sb="351" eb="353">
      <t>ヨクセイ</t>
    </rPh>
    <rPh sb="361" eb="366">
      <t>シセツリヨウリツ</t>
    </rPh>
    <rPh sb="367" eb="369">
      <t>マイトシ</t>
    </rPh>
    <rPh sb="369" eb="370">
      <t>サ</t>
    </rPh>
    <rPh sb="376" eb="377">
      <t>トウ</t>
    </rPh>
    <rPh sb="377" eb="378">
      <t>マチ</t>
    </rPh>
    <rPh sb="379" eb="381">
      <t>キュウスイ</t>
    </rPh>
    <rPh sb="381" eb="383">
      <t>メンセキ</t>
    </rPh>
    <rPh sb="384" eb="385">
      <t>ヒロ</t>
    </rPh>
    <rPh sb="387" eb="390">
      <t>タシセツ</t>
    </rPh>
    <rPh sb="398" eb="401">
      <t>ヒコウリツ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</si>
</sst>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0.17</c:v>
                </c:pt>
                <c:pt idx="1">
                  <c:v>0.41</c:v>
                </c:pt>
                <c:pt idx="2">
                  <c:v>0.11</c:v>
                </c:pt>
                <c:pt idx="3">
                  <c:v>0.25</c:v>
                </c:pt>
                <c:pt idx="4">
                  <c:v>0.1</c:v>
                </c:pt>
              </c:numCache>
            </c:numRef>
          </c:val>
          <c:extLst>
            <c:ext xmlns:c16="http://schemas.microsoft.com/office/drawing/2014/chart" uri="{C3380CC4-5D6E-409C-BE32-E72D297353CC}">
              <c16:uniqueId val="{00000000-B155-4F47-A60F-B69FA30AB53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B155-4F47-A60F-B69FA30AB53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43.22</c:v>
                </c:pt>
                <c:pt idx="1">
                  <c:v>41.68</c:v>
                </c:pt>
                <c:pt idx="2">
                  <c:v>41.35</c:v>
                </c:pt>
                <c:pt idx="3">
                  <c:v>40.49</c:v>
                </c:pt>
                <c:pt idx="4">
                  <c:v>40.21</c:v>
                </c:pt>
              </c:numCache>
            </c:numRef>
          </c:val>
          <c:extLst>
            <c:ext xmlns:c16="http://schemas.microsoft.com/office/drawing/2014/chart" uri="{C3380CC4-5D6E-409C-BE32-E72D297353CC}">
              <c16:uniqueId val="{00000000-F02F-4A46-BF16-E39825589A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F02F-4A46-BF16-E39825589A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77.989999999999995</c:v>
                </c:pt>
                <c:pt idx="1">
                  <c:v>78</c:v>
                </c:pt>
                <c:pt idx="2">
                  <c:v>78.2</c:v>
                </c:pt>
                <c:pt idx="3">
                  <c:v>78.2</c:v>
                </c:pt>
                <c:pt idx="4">
                  <c:v>78.2</c:v>
                </c:pt>
              </c:numCache>
            </c:numRef>
          </c:val>
          <c:extLst>
            <c:ext xmlns:c16="http://schemas.microsoft.com/office/drawing/2014/chart" uri="{C3380CC4-5D6E-409C-BE32-E72D297353CC}">
              <c16:uniqueId val="{00000000-B207-4A0D-87D7-5AEB46C167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B207-4A0D-87D7-5AEB46C167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113.18</c:v>
                </c:pt>
                <c:pt idx="1">
                  <c:v>114.82</c:v>
                </c:pt>
                <c:pt idx="2">
                  <c:v>116.43</c:v>
                </c:pt>
                <c:pt idx="3">
                  <c:v>114.98</c:v>
                </c:pt>
                <c:pt idx="4">
                  <c:v>114.16</c:v>
                </c:pt>
              </c:numCache>
            </c:numRef>
          </c:val>
          <c:extLst>
            <c:ext xmlns:c16="http://schemas.microsoft.com/office/drawing/2014/chart" uri="{C3380CC4-5D6E-409C-BE32-E72D297353CC}">
              <c16:uniqueId val="{00000000-EBD0-4500-A5DB-B07C8D2BFB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EBD0-4500-A5DB-B07C8D2BFB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64.16</c:v>
                </c:pt>
                <c:pt idx="1">
                  <c:v>65.319999999999993</c:v>
                </c:pt>
                <c:pt idx="2">
                  <c:v>66.849999999999994</c:v>
                </c:pt>
                <c:pt idx="3">
                  <c:v>68.52</c:v>
                </c:pt>
                <c:pt idx="4">
                  <c:v>65.69</c:v>
                </c:pt>
              </c:numCache>
            </c:numRef>
          </c:val>
          <c:extLst>
            <c:ext xmlns:c16="http://schemas.microsoft.com/office/drawing/2014/chart" uri="{C3380CC4-5D6E-409C-BE32-E72D297353CC}">
              <c16:uniqueId val="{00000000-6D48-4B4D-B959-B08EE5DCFC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6D48-4B4D-B959-B08EE5DCFC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7.36</c:v>
                </c:pt>
                <c:pt idx="1">
                  <c:v>7.33</c:v>
                </c:pt>
                <c:pt idx="2">
                  <c:v>7.19</c:v>
                </c:pt>
                <c:pt idx="3">
                  <c:v>7.12</c:v>
                </c:pt>
                <c:pt idx="4">
                  <c:v>7.07</c:v>
                </c:pt>
              </c:numCache>
            </c:numRef>
          </c:val>
          <c:extLst>
            <c:ext xmlns:c16="http://schemas.microsoft.com/office/drawing/2014/chart" uri="{C3380CC4-5D6E-409C-BE32-E72D297353CC}">
              <c16:uniqueId val="{00000000-9A0D-4663-BCD3-3F7FFEE7E9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9A0D-4663-BCD3-3F7FFEE7E9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FF-427D-9223-E445972CE9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C5FF-427D-9223-E445972CE9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220.58</c:v>
                </c:pt>
                <c:pt idx="1">
                  <c:v>235.3</c:v>
                </c:pt>
                <c:pt idx="2">
                  <c:v>316.87</c:v>
                </c:pt>
                <c:pt idx="3">
                  <c:v>179.29</c:v>
                </c:pt>
                <c:pt idx="4">
                  <c:v>202.46</c:v>
                </c:pt>
              </c:numCache>
            </c:numRef>
          </c:val>
          <c:extLst>
            <c:ext xmlns:c16="http://schemas.microsoft.com/office/drawing/2014/chart" uri="{C3380CC4-5D6E-409C-BE32-E72D297353CC}">
              <c16:uniqueId val="{00000000-CC4D-4F67-8570-1BB4E28217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CC4D-4F67-8570-1BB4E28217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381.49</c:v>
                </c:pt>
                <c:pt idx="1">
                  <c:v>358.97</c:v>
                </c:pt>
                <c:pt idx="2">
                  <c:v>320.83999999999997</c:v>
                </c:pt>
                <c:pt idx="3">
                  <c:v>335.6</c:v>
                </c:pt>
                <c:pt idx="4">
                  <c:v>330.66</c:v>
                </c:pt>
              </c:numCache>
            </c:numRef>
          </c:val>
          <c:extLst>
            <c:ext xmlns:c16="http://schemas.microsoft.com/office/drawing/2014/chart" uri="{C3380CC4-5D6E-409C-BE32-E72D297353CC}">
              <c16:uniqueId val="{00000000-6A5E-456F-9C3C-A317426F9A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6A5E-456F-9C3C-A317426F9A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109.34</c:v>
                </c:pt>
                <c:pt idx="1">
                  <c:v>111.97</c:v>
                </c:pt>
                <c:pt idx="2">
                  <c:v>114.36</c:v>
                </c:pt>
                <c:pt idx="3">
                  <c:v>111.1</c:v>
                </c:pt>
                <c:pt idx="4">
                  <c:v>111.13</c:v>
                </c:pt>
              </c:numCache>
            </c:numRef>
          </c:val>
          <c:extLst>
            <c:ext xmlns:c16="http://schemas.microsoft.com/office/drawing/2014/chart" uri="{C3380CC4-5D6E-409C-BE32-E72D297353CC}">
              <c16:uniqueId val="{00000000-D3F1-44F1-8A79-063AB6A1C2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D3F1-44F1-8A79-063AB6A1C2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110.66</c:v>
                </c:pt>
                <c:pt idx="1">
                  <c:v>108.44</c:v>
                </c:pt>
                <c:pt idx="2">
                  <c:v>106.25</c:v>
                </c:pt>
                <c:pt idx="3">
                  <c:v>109.61</c:v>
                </c:pt>
                <c:pt idx="4">
                  <c:v>109.54</c:v>
                </c:pt>
              </c:numCache>
            </c:numRef>
          </c:val>
          <c:extLst>
            <c:ext xmlns:c16="http://schemas.microsoft.com/office/drawing/2014/chart" uri="{C3380CC4-5D6E-409C-BE32-E72D297353CC}">
              <c16:uniqueId val="{00000000-46BD-48DC-92E6-2B6C97E4AC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46BD-48DC-92E6-2B6C97E4AC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みなかみ町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19037</v>
      </c>
      <c r="AM8" s="60"/>
      <c r="AN8" s="60"/>
      <c r="AO8" s="60"/>
      <c r="AP8" s="60"/>
      <c r="AQ8" s="60"/>
      <c r="AR8" s="60"/>
      <c r="AS8" s="60"/>
      <c r="AT8" s="51">
        <f>データ!$S$6</f>
        <v>781.08</v>
      </c>
      <c r="AU8" s="52"/>
      <c r="AV8" s="52"/>
      <c r="AW8" s="52"/>
      <c r="AX8" s="52"/>
      <c r="AY8" s="52"/>
      <c r="AZ8" s="52"/>
      <c r="BA8" s="52"/>
      <c r="BB8" s="53">
        <f>データ!$T$6</f>
        <v>24.37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63.9</v>
      </c>
      <c r="J10" s="52"/>
      <c r="K10" s="52"/>
      <c r="L10" s="52"/>
      <c r="M10" s="52"/>
      <c r="N10" s="52"/>
      <c r="O10" s="63"/>
      <c r="P10" s="53">
        <f>データ!$P$6</f>
        <v>99.7</v>
      </c>
      <c r="Q10" s="53"/>
      <c r="R10" s="53"/>
      <c r="S10" s="53"/>
      <c r="T10" s="53"/>
      <c r="U10" s="53"/>
      <c r="V10" s="53"/>
      <c r="W10" s="60">
        <f>データ!$Q$6</f>
        <v>2480</v>
      </c>
      <c r="X10" s="60"/>
      <c r="Y10" s="60"/>
      <c r="Z10" s="60"/>
      <c r="AA10" s="60"/>
      <c r="AB10" s="60"/>
      <c r="AC10" s="60"/>
      <c r="AD10" s="2"/>
      <c r="AE10" s="2"/>
      <c r="AF10" s="2"/>
      <c r="AG10" s="2"/>
      <c r="AH10" s="4"/>
      <c r="AI10" s="4"/>
      <c r="AJ10" s="4"/>
      <c r="AK10" s="4"/>
      <c r="AL10" s="60">
        <f>データ!$U$6</f>
        <v>18284</v>
      </c>
      <c r="AM10" s="60"/>
      <c r="AN10" s="60"/>
      <c r="AO10" s="60"/>
      <c r="AP10" s="60"/>
      <c r="AQ10" s="60"/>
      <c r="AR10" s="60"/>
      <c r="AS10" s="60"/>
      <c r="AT10" s="51">
        <f>データ!$V$6</f>
        <v>205.51</v>
      </c>
      <c r="AU10" s="52"/>
      <c r="AV10" s="52"/>
      <c r="AW10" s="52"/>
      <c r="AX10" s="52"/>
      <c r="AY10" s="52"/>
      <c r="AZ10" s="52"/>
      <c r="BA10" s="52"/>
      <c r="BB10" s="53">
        <f>データ!$W$6</f>
        <v>88.97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3eNnC8GI7S4XLM3SQ2FF69gupTXzj/AN/Jljegj4JkZqutkeLEG3styYoP5yDrUZTIVtzpI8AAfdMzl2ImiRA==" saltValue="xwEXWrRLFXyOZlfRtCl5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104493</v>
      </c>
      <c r="D6" s="34">
        <f t="shared" si="3"/>
        <v>46</v>
      </c>
      <c r="E6" s="34">
        <f t="shared" si="3"/>
        <v>1</v>
      </c>
      <c r="F6" s="34">
        <f t="shared" si="3"/>
        <v>0</v>
      </c>
      <c r="G6" s="34">
        <f t="shared" si="3"/>
        <v>1</v>
      </c>
      <c r="H6" s="34" t="str">
        <f t="shared" si="3"/>
        <v>群馬県　みなかみ町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63.9</v>
      </c>
      <c r="P6" s="35">
        <f t="shared" si="3"/>
        <v>99.7</v>
      </c>
      <c r="Q6" s="35">
        <f t="shared" si="3"/>
        <v>2480</v>
      </c>
      <c r="R6" s="35">
        <f t="shared" si="3"/>
        <v>19037</v>
      </c>
      <c r="S6" s="35">
        <f t="shared" si="3"/>
        <v>781.08</v>
      </c>
      <c r="T6" s="35">
        <f t="shared" si="3"/>
        <v>24.37</v>
      </c>
      <c r="U6" s="35">
        <f t="shared" si="3"/>
        <v>18284</v>
      </c>
      <c r="V6" s="35">
        <f t="shared" si="3"/>
        <v>205.51</v>
      </c>
      <c r="W6" s="35">
        <f t="shared" si="3"/>
        <v>88.97</v>
      </c>
      <c r="X6" s="36">
        <f>IF(X7="",NA(),X7)</f>
        <v>113.18</v>
      </c>
      <c r="Y6" s="36">
        <f t="shared" ref="Y6:AG6" si="4">IF(Y7="",NA(),Y7)</f>
        <v>114.82</v>
      </c>
      <c r="Z6" s="36">
        <f t="shared" si="4"/>
        <v>116.43</v>
      </c>
      <c r="AA6" s="36">
        <f t="shared" si="4"/>
        <v>114.98</v>
      </c>
      <c r="AB6" s="36">
        <f t="shared" si="4"/>
        <v>114.16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220.58</v>
      </c>
      <c r="AU6" s="36">
        <f t="shared" ref="AU6:BC6" si="6">IF(AU7="",NA(),AU7)</f>
        <v>235.3</v>
      </c>
      <c r="AV6" s="36">
        <f t="shared" si="6"/>
        <v>316.87</v>
      </c>
      <c r="AW6" s="36">
        <f t="shared" si="6"/>
        <v>179.29</v>
      </c>
      <c r="AX6" s="36">
        <f t="shared" si="6"/>
        <v>202.46</v>
      </c>
      <c r="AY6" s="36">
        <f t="shared" si="6"/>
        <v>381.53</v>
      </c>
      <c r="AZ6" s="36">
        <f t="shared" si="6"/>
        <v>391.54</v>
      </c>
      <c r="BA6" s="36">
        <f t="shared" si="6"/>
        <v>384.34</v>
      </c>
      <c r="BB6" s="36">
        <f t="shared" si="6"/>
        <v>359.47</v>
      </c>
      <c r="BC6" s="36">
        <f t="shared" si="6"/>
        <v>369.69</v>
      </c>
      <c r="BD6" s="35" t="str">
        <f>IF(BD7="","",IF(BD7="-","【-】","【"&amp;SUBSTITUTE(TEXT(BD7,"#,##0.00"),"-","△")&amp;"】"))</f>
        <v>【261.93】</v>
      </c>
      <c r="BE6" s="36">
        <f>IF(BE7="",NA(),BE7)</f>
        <v>381.49</v>
      </c>
      <c r="BF6" s="36">
        <f t="shared" ref="BF6:BN6" si="7">IF(BF7="",NA(),BF7)</f>
        <v>358.97</v>
      </c>
      <c r="BG6" s="36">
        <f t="shared" si="7"/>
        <v>320.83999999999997</v>
      </c>
      <c r="BH6" s="36">
        <f t="shared" si="7"/>
        <v>335.6</v>
      </c>
      <c r="BI6" s="36">
        <f t="shared" si="7"/>
        <v>330.66</v>
      </c>
      <c r="BJ6" s="36">
        <f t="shared" si="7"/>
        <v>393.27</v>
      </c>
      <c r="BK6" s="36">
        <f t="shared" si="7"/>
        <v>386.97</v>
      </c>
      <c r="BL6" s="36">
        <f t="shared" si="7"/>
        <v>380.58</v>
      </c>
      <c r="BM6" s="36">
        <f t="shared" si="7"/>
        <v>401.79</v>
      </c>
      <c r="BN6" s="36">
        <f t="shared" si="7"/>
        <v>402.99</v>
      </c>
      <c r="BO6" s="35" t="str">
        <f>IF(BO7="","",IF(BO7="-","【-】","【"&amp;SUBSTITUTE(TEXT(BO7,"#,##0.00"),"-","△")&amp;"】"))</f>
        <v>【270.46】</v>
      </c>
      <c r="BP6" s="36">
        <f>IF(BP7="",NA(),BP7)</f>
        <v>109.34</v>
      </c>
      <c r="BQ6" s="36">
        <f t="shared" ref="BQ6:BY6" si="8">IF(BQ7="",NA(),BQ7)</f>
        <v>111.97</v>
      </c>
      <c r="BR6" s="36">
        <f t="shared" si="8"/>
        <v>114.36</v>
      </c>
      <c r="BS6" s="36">
        <f t="shared" si="8"/>
        <v>111.1</v>
      </c>
      <c r="BT6" s="36">
        <f t="shared" si="8"/>
        <v>111.13</v>
      </c>
      <c r="BU6" s="36">
        <f t="shared" si="8"/>
        <v>100.47</v>
      </c>
      <c r="BV6" s="36">
        <f t="shared" si="8"/>
        <v>101.72</v>
      </c>
      <c r="BW6" s="36">
        <f t="shared" si="8"/>
        <v>102.38</v>
      </c>
      <c r="BX6" s="36">
        <f t="shared" si="8"/>
        <v>100.12</v>
      </c>
      <c r="BY6" s="36">
        <f t="shared" si="8"/>
        <v>98.66</v>
      </c>
      <c r="BZ6" s="35" t="str">
        <f>IF(BZ7="","",IF(BZ7="-","【-】","【"&amp;SUBSTITUTE(TEXT(BZ7,"#,##0.00"),"-","△")&amp;"】"))</f>
        <v>【103.91】</v>
      </c>
      <c r="CA6" s="36">
        <f>IF(CA7="",NA(),CA7)</f>
        <v>110.66</v>
      </c>
      <c r="CB6" s="36">
        <f t="shared" ref="CB6:CJ6" si="9">IF(CB7="",NA(),CB7)</f>
        <v>108.44</v>
      </c>
      <c r="CC6" s="36">
        <f t="shared" si="9"/>
        <v>106.25</v>
      </c>
      <c r="CD6" s="36">
        <f t="shared" si="9"/>
        <v>109.61</v>
      </c>
      <c r="CE6" s="36">
        <f t="shared" si="9"/>
        <v>109.54</v>
      </c>
      <c r="CF6" s="36">
        <f t="shared" si="9"/>
        <v>169.82</v>
      </c>
      <c r="CG6" s="36">
        <f t="shared" si="9"/>
        <v>168.2</v>
      </c>
      <c r="CH6" s="36">
        <f t="shared" si="9"/>
        <v>168.67</v>
      </c>
      <c r="CI6" s="36">
        <f t="shared" si="9"/>
        <v>174.97</v>
      </c>
      <c r="CJ6" s="36">
        <f t="shared" si="9"/>
        <v>178.59</v>
      </c>
      <c r="CK6" s="35" t="str">
        <f>IF(CK7="","",IF(CK7="-","【-】","【"&amp;SUBSTITUTE(TEXT(CK7,"#,##0.00"),"-","△")&amp;"】"))</f>
        <v>【167.11】</v>
      </c>
      <c r="CL6" s="36">
        <f>IF(CL7="",NA(),CL7)</f>
        <v>43.22</v>
      </c>
      <c r="CM6" s="36">
        <f t="shared" ref="CM6:CU6" si="10">IF(CM7="",NA(),CM7)</f>
        <v>41.68</v>
      </c>
      <c r="CN6" s="36">
        <f t="shared" si="10"/>
        <v>41.35</v>
      </c>
      <c r="CO6" s="36">
        <f t="shared" si="10"/>
        <v>40.49</v>
      </c>
      <c r="CP6" s="36">
        <f t="shared" si="10"/>
        <v>40.21</v>
      </c>
      <c r="CQ6" s="36">
        <f t="shared" si="10"/>
        <v>55.13</v>
      </c>
      <c r="CR6" s="36">
        <f t="shared" si="10"/>
        <v>54.77</v>
      </c>
      <c r="CS6" s="36">
        <f t="shared" si="10"/>
        <v>54.92</v>
      </c>
      <c r="CT6" s="36">
        <f t="shared" si="10"/>
        <v>55.63</v>
      </c>
      <c r="CU6" s="36">
        <f t="shared" si="10"/>
        <v>55.03</v>
      </c>
      <c r="CV6" s="35" t="str">
        <f>IF(CV7="","",IF(CV7="-","【-】","【"&amp;SUBSTITUTE(TEXT(CV7,"#,##0.00"),"-","△")&amp;"】"))</f>
        <v>【60.27】</v>
      </c>
      <c r="CW6" s="36">
        <f>IF(CW7="",NA(),CW7)</f>
        <v>77.989999999999995</v>
      </c>
      <c r="CX6" s="36">
        <f t="shared" ref="CX6:DF6" si="11">IF(CX7="",NA(),CX7)</f>
        <v>78</v>
      </c>
      <c r="CY6" s="36">
        <f t="shared" si="11"/>
        <v>78.2</v>
      </c>
      <c r="CZ6" s="36">
        <f t="shared" si="11"/>
        <v>78.2</v>
      </c>
      <c r="DA6" s="36">
        <f t="shared" si="11"/>
        <v>78.2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64.16</v>
      </c>
      <c r="DI6" s="36">
        <f t="shared" ref="DI6:DQ6" si="12">IF(DI7="",NA(),DI7)</f>
        <v>65.319999999999993</v>
      </c>
      <c r="DJ6" s="36">
        <f t="shared" si="12"/>
        <v>66.849999999999994</v>
      </c>
      <c r="DK6" s="36">
        <f t="shared" si="12"/>
        <v>68.52</v>
      </c>
      <c r="DL6" s="36">
        <f t="shared" si="12"/>
        <v>65.69</v>
      </c>
      <c r="DM6" s="36">
        <f t="shared" si="12"/>
        <v>46.66</v>
      </c>
      <c r="DN6" s="36">
        <f t="shared" si="12"/>
        <v>47.46</v>
      </c>
      <c r="DO6" s="36">
        <f t="shared" si="12"/>
        <v>48.49</v>
      </c>
      <c r="DP6" s="36">
        <f t="shared" si="12"/>
        <v>48.05</v>
      </c>
      <c r="DQ6" s="36">
        <f t="shared" si="12"/>
        <v>48.87</v>
      </c>
      <c r="DR6" s="35" t="str">
        <f>IF(DR7="","",IF(DR7="-","【-】","【"&amp;SUBSTITUTE(TEXT(DR7,"#,##0.00"),"-","△")&amp;"】"))</f>
        <v>【48.85】</v>
      </c>
      <c r="DS6" s="36">
        <f>IF(DS7="",NA(),DS7)</f>
        <v>7.36</v>
      </c>
      <c r="DT6" s="36">
        <f t="shared" ref="DT6:EB6" si="13">IF(DT7="",NA(),DT7)</f>
        <v>7.33</v>
      </c>
      <c r="DU6" s="36">
        <f t="shared" si="13"/>
        <v>7.19</v>
      </c>
      <c r="DV6" s="36">
        <f t="shared" si="13"/>
        <v>7.12</v>
      </c>
      <c r="DW6" s="36">
        <f t="shared" si="13"/>
        <v>7.07</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0.17</v>
      </c>
      <c r="EE6" s="36">
        <f t="shared" ref="EE6:EM6" si="14">IF(EE7="",NA(),EE7)</f>
        <v>0.41</v>
      </c>
      <c r="EF6" s="36">
        <f t="shared" si="14"/>
        <v>0.11</v>
      </c>
      <c r="EG6" s="36">
        <f t="shared" si="14"/>
        <v>0.25</v>
      </c>
      <c r="EH6" s="36">
        <f t="shared" si="14"/>
        <v>0.1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104493</v>
      </c>
      <c r="D7" s="38">
        <v>46</v>
      </c>
      <c r="E7" s="38">
        <v>1</v>
      </c>
      <c r="F7" s="38">
        <v>0</v>
      </c>
      <c r="G7" s="38">
        <v>1</v>
      </c>
      <c r="H7" s="38" t="s">
        <v>93</v>
      </c>
      <c r="I7" s="38" t="s">
        <v>94</v>
      </c>
      <c r="J7" s="38" t="s">
        <v>95</v>
      </c>
      <c r="K7" s="38" t="s">
        <v>96</v>
      </c>
      <c r="L7" s="38" t="s">
        <v>97</v>
      </c>
      <c r="M7" s="38" t="s">
        <v>98</v>
      </c>
      <c r="N7" s="39" t="s">
        <v>99</v>
      </c>
      <c r="O7" s="39">
        <v>63.9</v>
      </c>
      <c r="P7" s="39">
        <v>99.7</v>
      </c>
      <c r="Q7" s="39">
        <v>2480</v>
      </c>
      <c r="R7" s="39">
        <v>19037</v>
      </c>
      <c r="S7" s="39">
        <v>781.08</v>
      </c>
      <c r="T7" s="39">
        <v>24.37</v>
      </c>
      <c r="U7" s="39">
        <v>18284</v>
      </c>
      <c r="V7" s="39">
        <v>205.51</v>
      </c>
      <c r="W7" s="39">
        <v>88.97</v>
      </c>
      <c r="X7" s="39">
        <v>113.18</v>
      </c>
      <c r="Y7" s="39">
        <v>114.82</v>
      </c>
      <c r="Z7" s="39">
        <v>116.43</v>
      </c>
      <c r="AA7" s="39">
        <v>114.98</v>
      </c>
      <c r="AB7" s="39">
        <v>114.16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220.58</v>
      </c>
      <c r="AU7" s="39">
        <v>235.3</v>
      </c>
      <c r="AV7" s="39">
        <v>316.87</v>
      </c>
      <c r="AW7" s="39">
        <v>179.29</v>
      </c>
      <c r="AX7" s="39">
        <v>202.46</v>
      </c>
      <c r="AY7" s="39">
        <v>381.53</v>
      </c>
      <c r="AZ7" s="39">
        <v>391.54</v>
      </c>
      <c r="BA7" s="39">
        <v>384.34</v>
      </c>
      <c r="BB7" s="39">
        <v>359.47</v>
      </c>
      <c r="BC7" s="39">
        <v>369.69</v>
      </c>
      <c r="BD7" s="39">
        <v>261.93</v>
      </c>
      <c r="BE7" s="39">
        <v>381.49</v>
      </c>
      <c r="BF7" s="39">
        <v>358.97</v>
      </c>
      <c r="BG7" s="39">
        <v>320.83999999999997</v>
      </c>
      <c r="BH7" s="39">
        <v>335.6</v>
      </c>
      <c r="BI7" s="39">
        <v>330.66</v>
      </c>
      <c r="BJ7" s="39">
        <v>393.27</v>
      </c>
      <c r="BK7" s="39">
        <v>386.97</v>
      </c>
      <c r="BL7" s="39">
        <v>380.58</v>
      </c>
      <c r="BM7" s="39">
        <v>401.79</v>
      </c>
      <c r="BN7" s="39">
        <v>402.99</v>
      </c>
      <c r="BO7" s="39">
        <v>270.45999999999998</v>
      </c>
      <c r="BP7" s="39">
        <v>109.34</v>
      </c>
      <c r="BQ7" s="39">
        <v>111.97</v>
      </c>
      <c r="BR7" s="39">
        <v>114.36</v>
      </c>
      <c r="BS7" s="39">
        <v>111.1</v>
      </c>
      <c r="BT7" s="39">
        <v>111.13</v>
      </c>
      <c r="BU7" s="39">
        <v>100.47</v>
      </c>
      <c r="BV7" s="39">
        <v>101.72</v>
      </c>
      <c r="BW7" s="39">
        <v>102.38</v>
      </c>
      <c r="BX7" s="39">
        <v>100.12</v>
      </c>
      <c r="BY7" s="39">
        <v>98.66</v>
      </c>
      <c r="BZ7" s="39">
        <v>103.91</v>
      </c>
      <c r="CA7" s="39">
        <v>110.66</v>
      </c>
      <c r="CB7" s="39">
        <v>108.44</v>
      </c>
      <c r="CC7" s="39">
        <v>106.25</v>
      </c>
      <c r="CD7" s="39">
        <v>109.61</v>
      </c>
      <c r="CE7" s="39">
        <v>109.54</v>
      </c>
      <c r="CF7" s="39">
        <v>169.82</v>
      </c>
      <c r="CG7" s="39">
        <v>168.2</v>
      </c>
      <c r="CH7" s="39">
        <v>168.67</v>
      </c>
      <c r="CI7" s="39">
        <v>174.97</v>
      </c>
      <c r="CJ7" s="39">
        <v>178.59</v>
      </c>
      <c r="CK7" s="39">
        <v>167.11</v>
      </c>
      <c r="CL7" s="39">
        <v>43.22</v>
      </c>
      <c r="CM7" s="39">
        <v>41.68</v>
      </c>
      <c r="CN7" s="39">
        <v>41.35</v>
      </c>
      <c r="CO7" s="39">
        <v>40.49</v>
      </c>
      <c r="CP7" s="39">
        <v>40.21</v>
      </c>
      <c r="CQ7" s="39">
        <v>55.13</v>
      </c>
      <c r="CR7" s="39">
        <v>54.77</v>
      </c>
      <c r="CS7" s="39">
        <v>54.92</v>
      </c>
      <c r="CT7" s="39">
        <v>55.63</v>
      </c>
      <c r="CU7" s="39">
        <v>55.03</v>
      </c>
      <c r="CV7" s="39">
        <v>60.27</v>
      </c>
      <c r="CW7" s="39">
        <v>77.989999999999995</v>
      </c>
      <c r="CX7" s="39">
        <v>78</v>
      </c>
      <c r="CY7" s="39">
        <v>78.2</v>
      </c>
      <c r="CZ7" s="39">
        <v>78.2</v>
      </c>
      <c r="DA7" s="39">
        <v>78.2</v>
      </c>
      <c r="DB7" s="39">
        <v>83</v>
      </c>
      <c r="DC7" s="39">
        <v>82.89</v>
      </c>
      <c r="DD7" s="39">
        <v>82.66</v>
      </c>
      <c r="DE7" s="39">
        <v>82.04</v>
      </c>
      <c r="DF7" s="39">
        <v>81.900000000000006</v>
      </c>
      <c r="DG7" s="39">
        <v>89.92</v>
      </c>
      <c r="DH7" s="39">
        <v>64.16</v>
      </c>
      <c r="DI7" s="39">
        <v>65.319999999999993</v>
      </c>
      <c r="DJ7" s="39">
        <v>66.849999999999994</v>
      </c>
      <c r="DK7" s="39">
        <v>68.52</v>
      </c>
      <c r="DL7" s="39">
        <v>65.69</v>
      </c>
      <c r="DM7" s="39">
        <v>46.66</v>
      </c>
      <c r="DN7" s="39">
        <v>47.46</v>
      </c>
      <c r="DO7" s="39">
        <v>48.49</v>
      </c>
      <c r="DP7" s="39">
        <v>48.05</v>
      </c>
      <c r="DQ7" s="39">
        <v>48.87</v>
      </c>
      <c r="DR7" s="39">
        <v>48.85</v>
      </c>
      <c r="DS7" s="39">
        <v>7.36</v>
      </c>
      <c r="DT7" s="39">
        <v>7.33</v>
      </c>
      <c r="DU7" s="39">
        <v>7.19</v>
      </c>
      <c r="DV7" s="39">
        <v>7.12</v>
      </c>
      <c r="DW7" s="39">
        <v>7.07</v>
      </c>
      <c r="DX7" s="39">
        <v>9.85</v>
      </c>
      <c r="DY7" s="39">
        <v>9.7100000000000009</v>
      </c>
      <c r="DZ7" s="39">
        <v>12.79</v>
      </c>
      <c r="EA7" s="39">
        <v>13.39</v>
      </c>
      <c r="EB7" s="39">
        <v>14.85</v>
      </c>
      <c r="EC7" s="39">
        <v>17.8</v>
      </c>
      <c r="ED7" s="39">
        <v>0.17</v>
      </c>
      <c r="EE7" s="39">
        <v>0.41</v>
      </c>
      <c r="EF7" s="39">
        <v>0.11</v>
      </c>
      <c r="EG7" s="39">
        <v>0.25</v>
      </c>
      <c r="EH7" s="39">
        <v>0.1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2020-02-07T06:53:01Z</cp:lastPrinted>
  <dcterms:created xsi:type="dcterms:W3CDTF">2019-12-05T04:12:01Z</dcterms:created>
  <dcterms:modified xsi:type="dcterms:W3CDTF">2020-02-07T06:53:02Z</dcterms:modified>
  <cp:category/>
</cp:coreProperties>
</file>