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0 中之条町■△\"/>
    </mc:Choice>
  </mc:AlternateContent>
  <workbookProtection workbookAlgorithmName="SHA-512" workbookHashValue="iKrAUvk9RcNwttZlgbI4Z0FhNIaum/e5yaqQKZx4UK9b02m61gnY6yigZX/V5C2M86fyhYjsTcIGhBRF3AVtYA==" workbookSaltValue="1Mp3XRSO4pYa+qnnBPaF7w==" workbookSpinCount="100000" lockStructure="1"/>
  <bookViews>
    <workbookView xWindow="0" yWindow="0" windowWidth="28800" windowHeight="121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<sst xmlns="http://schemas.openxmlformats.org/spreadsheetml/2006/main" count="220" uniqueCount="108">
  <si>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</si>
  <si>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</si>
  <si>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</si>
  <si>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</si>
  <si>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</si>
  <si>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</si>
  <si>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</si>
  <si>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</si>
  <si>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</si>
  <si>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</si>
  <si>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</si>
  <si>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</si>
  <si>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</si>
  <si>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</si>
  <si>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</si>
  <si>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</si>
  <si>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</si>
  <si>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</si>
  <si>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</si>
  <si>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</si>
  <si>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</si>
  <si>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</si>
  <si>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</si>
  <si>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</si>
  <si>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</si>
  <si>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</si>
  <si>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</si>
  <si>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</si>
  <si>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</si>
  <si>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</si>
  <si>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</si>
  <si>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</si>
  <si>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</si>
  <si>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</si>
  <si>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</si>
  <si>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</si>
  <si>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</si>
  <si>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</si>
  <si>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</si>
  <si>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</si>
  <si>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</si>
  <si>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</si>
  <si>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</si>
  <si>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</si>
  <si>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</si>
  <si>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</si>
  <si>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</si>
  <si>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</si>
  <si>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</si>
  <si>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</si>
  <si>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</si>
  <si>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</si>
  <si>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</si>
  <si>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</si>
  <si>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</si>
  <si>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</si>
  <si>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</si>
  <si>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</si>
  <si>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</si>
  <si>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</si>
  <si>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</si>
  <si>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</si>
  <si>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</si>
  <si>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</si>
  <si>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</si>
  <si>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</si>
  <si>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</si>
  <si>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</si>
  <si>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</si>
  <si>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</si>
  <si>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</si>
  <si>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</si>
  <si>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</si>
  <si>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</si>
  <si>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</si>
  <si>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</si>
  <si>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</si>
  <si>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</si>
  <si>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</si>
  <si>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</si>
  <si>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</si>
  <si>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</si>
  <si>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</si>
  <si>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</si>
  <si>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</si>
  <si>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</si>
  <si>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</si>
  <si>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</si>
  <si>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</si>
  <si>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</si>
  <si>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</si>
  <si>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</si>
  <si>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</si>
  <si>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</si>
  <si>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</si>
  <si>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</si>
  <si>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</si>
  <si>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</si>
  <si>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</si>
  <si>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</si>
  <si>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</si>
  <si>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</si>
  <si>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</si>
  <si>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</si>
  <si>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</si>
  <si>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①有形固定資産減価償却率は６０．６２％と老朽化が進行している。
②管路経年化率は１０．６２％である。
③管路更新率は０．９９％で、今後も計画的に更新していく必要がある。</t>
    <rPh sb="21" eb="23">
      <t>ロウキュウ</t>
    </rPh>
    <rPh sb="34" eb="36">
      <t>カンロ</t>
    </rPh>
    <rPh sb="36" eb="39">
      <t>ケイネンカ</t>
    </rPh>
    <rPh sb="39" eb="40">
      <t>リツ</t>
    </rPh>
    <rPh sb="53" eb="55">
      <t>カンロ</t>
    </rPh>
    <rPh sb="55" eb="57">
      <t>コウシン</t>
    </rPh>
    <rPh sb="66" eb="68">
      <t>コンゴ</t>
    </rPh>
    <rPh sb="69" eb="72">
      <t>ケイカクテキ</t>
    </rPh>
    <phoneticPr fontId="4"/>
  </si>
  <si>
    <t xml:space="preserve">
①経常収益比率は１０９．３６％で経常収益の大部分を給水収益で賄っている。
②累積欠損金比率は０％で欠損金が無い。
③流動比率は５９６．７７％と類似団体に近い数値であり短期的な債務については支払い能力がある。平成２６年度については、会計基準見直しの影響で流動負債に計上するべき金額が増加したことによる。その後の増減は少ない。
④企業債残高対給水収益比率は類似団体と比較して低い。企業債残高が少なく、企業債に頼らない設備投資を行っている｡
⑤料金回収率は１００％を上回っており、給水に係る費用を給水収益で賄えている。
⑥給水原価は類似団体と比較すると６割程度低く、費用の抑制など効率的な経営に努めている。
⑦施設利用率は４３．５８％と低いが、統廃合や施設規模の見直しは難しく今後の課題である。
⑧有収率は７９．９５％で類似団体と同程度に回復しつつある。引き続き漏水対策等を行いたい。</t>
    <rPh sb="22" eb="25">
      <t>ダイブブン</t>
    </rPh>
    <rPh sb="31" eb="32">
      <t>マカナ</t>
    </rPh>
    <rPh sb="77" eb="78">
      <t>チカ</t>
    </rPh>
    <rPh sb="79" eb="81">
      <t>スウチ</t>
    </rPh>
    <rPh sb="153" eb="154">
      <t>ゴ</t>
    </rPh>
    <rPh sb="155" eb="157">
      <t>ゾウゲン</t>
    </rPh>
    <rPh sb="158" eb="159">
      <t>スク</t>
    </rPh>
    <rPh sb="182" eb="184">
      <t>ヒカク</t>
    </rPh>
    <rPh sb="199" eb="201">
      <t>キギョウ</t>
    </rPh>
    <rPh sb="201" eb="202">
      <t>サイ</t>
    </rPh>
    <rPh sb="231" eb="233">
      <t>ウワマワ</t>
    </rPh>
    <rPh sb="269" eb="271">
      <t>ヒカク</t>
    </rPh>
    <rPh sb="275" eb="276">
      <t>ワリ</t>
    </rPh>
    <rPh sb="316" eb="317">
      <t>ヒク</t>
    </rPh>
    <rPh sb="320" eb="323">
      <t>トウハイゴウ</t>
    </rPh>
    <rPh sb="333" eb="334">
      <t>ムズカ</t>
    </rPh>
    <rPh sb="336" eb="338">
      <t>コンゴ</t>
    </rPh>
    <rPh sb="339" eb="341">
      <t>カダイ</t>
    </rPh>
    <rPh sb="363" eb="366">
      <t>ドウテイド</t>
    </rPh>
    <rPh sb="367" eb="369">
      <t>カイフク</t>
    </rPh>
    <rPh sb="385" eb="386">
      <t>オコナ</t>
    </rPh>
    <phoneticPr fontId="4"/>
  </si>
  <si>
    <t xml:space="preserve">
　経常収支比率、料金回収率ともに１００％を超えているが、施設利用率が低い。人口減少が進行する山間部は地理的に施設の統廃合も難しく、また給水収益の減少も予想されるなど多くの課題がある。
　管路更新にあたっては経営の健全性を維持しつつ、投資計画を見直す検討が必要である。
</t>
    <rPh sb="35" eb="36">
      <t>ヒク</t>
    </rPh>
    <rPh sb="38" eb="40">
      <t>ジンコウ</t>
    </rPh>
    <rPh sb="40" eb="42">
      <t>ゲンショウ</t>
    </rPh>
    <rPh sb="43" eb="45">
      <t>シンコウ</t>
    </rPh>
    <rPh sb="47" eb="50">
      <t>サンカンブ</t>
    </rPh>
    <rPh sb="51" eb="54">
      <t>チリテキ</t>
    </rPh>
    <rPh sb="55" eb="57">
      <t>シセツ</t>
    </rPh>
    <rPh sb="58" eb="61">
      <t>トウハイゴウ</t>
    </rPh>
    <rPh sb="62" eb="63">
      <t>ムズカ</t>
    </rPh>
    <rPh sb="68" eb="70">
      <t>キュウスイ</t>
    </rPh>
    <rPh sb="70" eb="72">
      <t>シュウエキ</t>
    </rPh>
    <rPh sb="73" eb="75">
      <t>ゲンショウ</t>
    </rPh>
    <rPh sb="76" eb="78">
      <t>ヨソウ</t>
    </rPh>
    <rPh sb="83" eb="84">
      <t>オオ</t>
    </rPh>
    <rPh sb="86" eb="88">
      <t>カダイ</t>
    </rPh>
    <rPh sb="125" eb="12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</si>
</sst>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3.39</c:v>
                </c:pt>
                <c:pt idx="1">
                  <c:v>0.98</c:v>
                </c:pt>
                <c:pt idx="2">
                  <c:v>0.97</c:v>
                </c:pt>
                <c:pt idx="3">
                  <c:v>0.8</c:v>
                </c:pt>
                <c:pt idx="4">
                  <c:v>0.99</c:v>
                </c:pt>
              </c:numCache>
            </c:numRef>
          </c:val>
          <c:extLst xmlns:c16r2="http://schemas.microsoft.com/office/drawing/2015/06/chart">
            <c:ext xmlns:c16="http://schemas.microsoft.com/office/drawing/2014/chart" uri="{C3380CC4-5D6E-409C-BE32-E72D297353CC}">
              <c16:uniqueId val="{00000000-DB67-4BEF-B8AC-A91FF8147A9B}"/>
            </c:ext>
          </c:extLst>
        </c:ser>
        <c:dLbls>
          <c:showLegendKey val="0"/>
          <c:showVal val="0"/>
          <c:showCatName val="0"/>
          <c:showSerName val="0"/>
          <c:showPercent val="0"/>
          <c:showBubbleSize val="0"/>
        </c:dLbls>
        <c:gapWidth val="150"/>
        <c:axId val="175359936"/>
        <c:axId val="17536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0.42</c:v>
                </c:pt>
                <c:pt idx="2">
                  <c:v>0.67</c:v>
                </c:pt>
                <c:pt idx="3">
                  <c:v>0.52</c:v>
                </c:pt>
                <c:pt idx="4">
                  <c:v>0.46</c:v>
                </c:pt>
              </c:numCache>
            </c:numRef>
          </c:val>
          <c:smooth val="0"/>
          <c:extLst xmlns:c16r2="http://schemas.microsoft.com/office/drawing/2015/06/chart">
            <c:ext xmlns:c16="http://schemas.microsoft.com/office/drawing/2014/chart" uri="{C3380CC4-5D6E-409C-BE32-E72D297353CC}">
              <c16:uniqueId val="{00000001-DB67-4BEF-B8AC-A91FF8147A9B}"/>
            </c:ext>
          </c:extLst>
        </c:ser>
        <c:dLbls>
          <c:showLegendKey val="0"/>
          <c:showVal val="0"/>
          <c:showCatName val="0"/>
          <c:showSerName val="0"/>
          <c:showPercent val="0"/>
          <c:showBubbleSize val="0"/>
        </c:dLbls>
        <c:marker val="1"/>
        <c:smooth val="0"/>
        <c:axId val="175359936"/>
        <c:axId val="175360328"/>
      </c:lineChart>
      <c:dateAx>
        <c:axId val="175359936"/>
        <c:scaling>
          <c:orientation val="minMax"/>
        </c:scaling>
        <c:delete val="1"/>
        <c:axPos val="b"/>
        <c:numFmt formatCode="ge" sourceLinked="1"/>
        <c:majorTickMark val="none"/>
        <c:minorTickMark val="none"/>
        <c:tickLblPos val="none"/>
        <c:crossAx val="175360328"/>
        <c:crosses val="autoZero"/>
        <c:auto val="1"/>
        <c:lblOffset val="100"/>
        <c:baseTimeUnit val="years"/>
      </c:dateAx>
      <c:valAx>
        <c:axId val="17536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49.49</c:v>
                </c:pt>
                <c:pt idx="1">
                  <c:v>46.72</c:v>
                </c:pt>
                <c:pt idx="2">
                  <c:v>48.26</c:v>
                </c:pt>
                <c:pt idx="3">
                  <c:v>48.84</c:v>
                </c:pt>
                <c:pt idx="4">
                  <c:v>43.58</c:v>
                </c:pt>
              </c:numCache>
            </c:numRef>
          </c:val>
          <c:extLst xmlns:c16r2="http://schemas.microsoft.com/office/drawing/2015/06/chart">
            <c:ext xmlns:c16="http://schemas.microsoft.com/office/drawing/2014/chart" uri="{C3380CC4-5D6E-409C-BE32-E72D297353CC}">
              <c16:uniqueId val="{00000000-84BB-4E0B-95D3-69D6CA22CE83}"/>
            </c:ext>
          </c:extLst>
        </c:ser>
        <c:dLbls>
          <c:showLegendKey val="0"/>
          <c:showVal val="0"/>
          <c:showCatName val="0"/>
          <c:showSerName val="0"/>
          <c:showPercent val="0"/>
          <c:showBubbleSize val="0"/>
        </c:dLbls>
        <c:gapWidth val="150"/>
        <c:axId val="175569040"/>
        <c:axId val="17556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52.25</c:v>
                </c:pt>
                <c:pt idx="1">
                  <c:v>48.71</c:v>
                </c:pt>
                <c:pt idx="2">
                  <c:v>50.04</c:v>
                </c:pt>
                <c:pt idx="3">
                  <c:v>47.18</c:v>
                </c:pt>
                <c:pt idx="4">
                  <c:v>45.73</c:v>
                </c:pt>
              </c:numCache>
            </c:numRef>
          </c:val>
          <c:smooth val="0"/>
          <c:extLst xmlns:c16r2="http://schemas.microsoft.com/office/drawing/2015/06/chart">
            <c:ext xmlns:c16="http://schemas.microsoft.com/office/drawing/2014/chart" uri="{C3380CC4-5D6E-409C-BE32-E72D297353CC}">
              <c16:uniqueId val="{00000001-84BB-4E0B-95D3-69D6CA22CE83}"/>
            </c:ext>
          </c:extLst>
        </c:ser>
        <c:dLbls>
          <c:showLegendKey val="0"/>
          <c:showVal val="0"/>
          <c:showCatName val="0"/>
          <c:showSerName val="0"/>
          <c:showPercent val="0"/>
          <c:showBubbleSize val="0"/>
        </c:dLbls>
        <c:marker val="1"/>
        <c:smooth val="0"/>
        <c:axId val="175569040"/>
        <c:axId val="175569432"/>
      </c:lineChart>
      <c:dateAx>
        <c:axId val="175569040"/>
        <c:scaling>
          <c:orientation val="minMax"/>
        </c:scaling>
        <c:delete val="1"/>
        <c:axPos val="b"/>
        <c:numFmt formatCode="ge" sourceLinked="1"/>
        <c:majorTickMark val="none"/>
        <c:minorTickMark val="none"/>
        <c:tickLblPos val="none"/>
        <c:crossAx val="175569432"/>
        <c:crosses val="autoZero"/>
        <c:auto val="1"/>
        <c:lblOffset val="100"/>
        <c:baseTimeUnit val="years"/>
      </c:dateAx>
      <c:valAx>
        <c:axId val="17556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6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80.7</c:v>
                </c:pt>
                <c:pt idx="1">
                  <c:v>80.09</c:v>
                </c:pt>
                <c:pt idx="2">
                  <c:v>74</c:v>
                </c:pt>
                <c:pt idx="3">
                  <c:v>74.33</c:v>
                </c:pt>
                <c:pt idx="4">
                  <c:v>79.95</c:v>
                </c:pt>
              </c:numCache>
            </c:numRef>
          </c:val>
          <c:extLst xmlns:c16r2="http://schemas.microsoft.com/office/drawing/2015/06/chart">
            <c:ext xmlns:c16="http://schemas.microsoft.com/office/drawing/2014/chart" uri="{C3380CC4-5D6E-409C-BE32-E72D297353CC}">
              <c16:uniqueId val="{00000000-B719-498A-BCAD-D69758844589}"/>
            </c:ext>
          </c:extLst>
        </c:ser>
        <c:dLbls>
          <c:showLegendKey val="0"/>
          <c:showVal val="0"/>
          <c:showCatName val="0"/>
          <c:showSerName val="0"/>
          <c:showPercent val="0"/>
          <c:showBubbleSize val="0"/>
        </c:dLbls>
        <c:gapWidth val="150"/>
        <c:axId val="175570608"/>
        <c:axId val="17557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86.34</c:v>
                </c:pt>
                <c:pt idx="1">
                  <c:v>85.87</c:v>
                </c:pt>
                <c:pt idx="2">
                  <c:v>83.83</c:v>
                </c:pt>
                <c:pt idx="3">
                  <c:v>80.209999999999994</c:v>
                </c:pt>
                <c:pt idx="4">
                  <c:v>80.25</c:v>
                </c:pt>
              </c:numCache>
            </c:numRef>
          </c:val>
          <c:smooth val="0"/>
          <c:extLst xmlns:c16r2="http://schemas.microsoft.com/office/drawing/2015/06/chart">
            <c:ext xmlns:c16="http://schemas.microsoft.com/office/drawing/2014/chart" uri="{C3380CC4-5D6E-409C-BE32-E72D297353CC}">
              <c16:uniqueId val="{00000001-B719-498A-BCAD-D69758844589}"/>
            </c:ext>
          </c:extLst>
        </c:ser>
        <c:dLbls>
          <c:showLegendKey val="0"/>
          <c:showVal val="0"/>
          <c:showCatName val="0"/>
          <c:showSerName val="0"/>
          <c:showPercent val="0"/>
          <c:showBubbleSize val="0"/>
        </c:dLbls>
        <c:marker val="1"/>
        <c:smooth val="0"/>
        <c:axId val="175570608"/>
        <c:axId val="175571000"/>
      </c:lineChart>
      <c:dateAx>
        <c:axId val="175570608"/>
        <c:scaling>
          <c:orientation val="minMax"/>
        </c:scaling>
        <c:delete val="1"/>
        <c:axPos val="b"/>
        <c:numFmt formatCode="ge" sourceLinked="1"/>
        <c:majorTickMark val="none"/>
        <c:minorTickMark val="none"/>
        <c:tickLblPos val="none"/>
        <c:crossAx val="175571000"/>
        <c:crosses val="autoZero"/>
        <c:auto val="1"/>
        <c:lblOffset val="100"/>
        <c:baseTimeUnit val="years"/>
      </c:dateAx>
      <c:valAx>
        <c:axId val="17557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7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113.97</c:v>
                </c:pt>
                <c:pt idx="1">
                  <c:v>110.05</c:v>
                </c:pt>
                <c:pt idx="2">
                  <c:v>110.05</c:v>
                </c:pt>
                <c:pt idx="3">
                  <c:v>113.26</c:v>
                </c:pt>
                <c:pt idx="4">
                  <c:v>109.36</c:v>
                </c:pt>
              </c:numCache>
            </c:numRef>
          </c:val>
          <c:extLst xmlns:c16r2="http://schemas.microsoft.com/office/drawing/2015/06/chart">
            <c:ext xmlns:c16="http://schemas.microsoft.com/office/drawing/2014/chart" uri="{C3380CC4-5D6E-409C-BE32-E72D297353CC}">
              <c16:uniqueId val="{00000000-109F-4874-8BF4-0706889376D7}"/>
            </c:ext>
          </c:extLst>
        </c:ser>
        <c:dLbls>
          <c:showLegendKey val="0"/>
          <c:showVal val="0"/>
          <c:showCatName val="0"/>
          <c:showSerName val="0"/>
          <c:showPercent val="0"/>
          <c:showBubbleSize val="0"/>
        </c:dLbls>
        <c:gapWidth val="150"/>
        <c:axId val="175361504"/>
        <c:axId val="17536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103.86</c:v>
                </c:pt>
                <c:pt idx="1">
                  <c:v>111.5</c:v>
                </c:pt>
                <c:pt idx="2">
                  <c:v>111.79</c:v>
                </c:pt>
                <c:pt idx="3">
                  <c:v>111.37</c:v>
                </c:pt>
                <c:pt idx="4">
                  <c:v>109.77</c:v>
                </c:pt>
              </c:numCache>
            </c:numRef>
          </c:val>
          <c:smooth val="0"/>
          <c:extLst xmlns:c16r2="http://schemas.microsoft.com/office/drawing/2015/06/chart">
            <c:ext xmlns:c16="http://schemas.microsoft.com/office/drawing/2014/chart" uri="{C3380CC4-5D6E-409C-BE32-E72D297353CC}">
              <c16:uniqueId val="{00000001-109F-4874-8BF4-0706889376D7}"/>
            </c:ext>
          </c:extLst>
        </c:ser>
        <c:dLbls>
          <c:showLegendKey val="0"/>
          <c:showVal val="0"/>
          <c:showCatName val="0"/>
          <c:showSerName val="0"/>
          <c:showPercent val="0"/>
          <c:showBubbleSize val="0"/>
        </c:dLbls>
        <c:marker val="1"/>
        <c:smooth val="0"/>
        <c:axId val="175361504"/>
        <c:axId val="175361896"/>
      </c:lineChart>
      <c:dateAx>
        <c:axId val="175361504"/>
        <c:scaling>
          <c:orientation val="minMax"/>
        </c:scaling>
        <c:delete val="1"/>
        <c:axPos val="b"/>
        <c:numFmt formatCode="ge" sourceLinked="1"/>
        <c:majorTickMark val="none"/>
        <c:minorTickMark val="none"/>
        <c:tickLblPos val="none"/>
        <c:crossAx val="175361896"/>
        <c:crosses val="autoZero"/>
        <c:auto val="1"/>
        <c:lblOffset val="100"/>
        <c:baseTimeUnit val="years"/>
      </c:dateAx>
      <c:valAx>
        <c:axId val="175361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3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57.36</c:v>
                </c:pt>
                <c:pt idx="1">
                  <c:v>58.33</c:v>
                </c:pt>
                <c:pt idx="2">
                  <c:v>59</c:v>
                </c:pt>
                <c:pt idx="3">
                  <c:v>59.47</c:v>
                </c:pt>
                <c:pt idx="4">
                  <c:v>60.2</c:v>
                </c:pt>
              </c:numCache>
            </c:numRef>
          </c:val>
          <c:extLst xmlns:c16r2="http://schemas.microsoft.com/office/drawing/2015/06/chart">
            <c:ext xmlns:c16="http://schemas.microsoft.com/office/drawing/2014/chart" uri="{C3380CC4-5D6E-409C-BE32-E72D297353CC}">
              <c16:uniqueId val="{00000000-64E8-4242-8471-E9480D566226}"/>
            </c:ext>
          </c:extLst>
        </c:ser>
        <c:dLbls>
          <c:showLegendKey val="0"/>
          <c:showVal val="0"/>
          <c:showCatName val="0"/>
          <c:showSerName val="0"/>
          <c:showPercent val="0"/>
          <c:showBubbleSize val="0"/>
        </c:dLbls>
        <c:gapWidth val="150"/>
        <c:axId val="175363072"/>
        <c:axId val="17536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39.26</c:v>
                </c:pt>
                <c:pt idx="1">
                  <c:v>43.52</c:v>
                </c:pt>
                <c:pt idx="2">
                  <c:v>43.96</c:v>
                </c:pt>
                <c:pt idx="3">
                  <c:v>45.8</c:v>
                </c:pt>
                <c:pt idx="4">
                  <c:v>46.28</c:v>
                </c:pt>
              </c:numCache>
            </c:numRef>
          </c:val>
          <c:smooth val="0"/>
          <c:extLst xmlns:c16r2="http://schemas.microsoft.com/office/drawing/2015/06/chart">
            <c:ext xmlns:c16="http://schemas.microsoft.com/office/drawing/2014/chart" uri="{C3380CC4-5D6E-409C-BE32-E72D297353CC}">
              <c16:uniqueId val="{00000001-64E8-4242-8471-E9480D566226}"/>
            </c:ext>
          </c:extLst>
        </c:ser>
        <c:dLbls>
          <c:showLegendKey val="0"/>
          <c:showVal val="0"/>
          <c:showCatName val="0"/>
          <c:showSerName val="0"/>
          <c:showPercent val="0"/>
          <c:showBubbleSize val="0"/>
        </c:dLbls>
        <c:marker val="1"/>
        <c:smooth val="0"/>
        <c:axId val="175363072"/>
        <c:axId val="175363464"/>
      </c:lineChart>
      <c:dateAx>
        <c:axId val="175363072"/>
        <c:scaling>
          <c:orientation val="minMax"/>
        </c:scaling>
        <c:delete val="1"/>
        <c:axPos val="b"/>
        <c:numFmt formatCode="ge" sourceLinked="1"/>
        <c:majorTickMark val="none"/>
        <c:minorTickMark val="none"/>
        <c:tickLblPos val="none"/>
        <c:crossAx val="175363464"/>
        <c:crosses val="autoZero"/>
        <c:auto val="1"/>
        <c:lblOffset val="100"/>
        <c:baseTimeUnit val="years"/>
      </c:dateAx>
      <c:valAx>
        <c:axId val="17536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2.35</c:v>
                </c:pt>
                <c:pt idx="1">
                  <c:v>11.75</c:v>
                </c:pt>
                <c:pt idx="2">
                  <c:v>11.13</c:v>
                </c:pt>
                <c:pt idx="3">
                  <c:v>7.42</c:v>
                </c:pt>
                <c:pt idx="4">
                  <c:v>10.62</c:v>
                </c:pt>
              </c:numCache>
            </c:numRef>
          </c:val>
          <c:extLst xmlns:c16r2="http://schemas.microsoft.com/office/drawing/2015/06/chart">
            <c:ext xmlns:c16="http://schemas.microsoft.com/office/drawing/2014/chart" uri="{C3380CC4-5D6E-409C-BE32-E72D297353CC}">
              <c16:uniqueId val="{00000000-19C2-48E4-AD74-2EE2D42E5FC5}"/>
            </c:ext>
          </c:extLst>
        </c:ser>
        <c:dLbls>
          <c:showLegendKey val="0"/>
          <c:showVal val="0"/>
          <c:showCatName val="0"/>
          <c:showSerName val="0"/>
          <c:showPercent val="0"/>
          <c:showBubbleSize val="0"/>
        </c:dLbls>
        <c:gapWidth val="150"/>
        <c:axId val="175143368"/>
        <c:axId val="17514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9.1</c:v>
                </c:pt>
                <c:pt idx="1">
                  <c:v>12.35</c:v>
                </c:pt>
                <c:pt idx="2">
                  <c:v>11.91</c:v>
                </c:pt>
                <c:pt idx="3">
                  <c:v>20.02</c:v>
                </c:pt>
                <c:pt idx="4">
                  <c:v>18.03</c:v>
                </c:pt>
              </c:numCache>
            </c:numRef>
          </c:val>
          <c:smooth val="0"/>
          <c:extLst xmlns:c16r2="http://schemas.microsoft.com/office/drawing/2015/06/chart">
            <c:ext xmlns:c16="http://schemas.microsoft.com/office/drawing/2014/chart" uri="{C3380CC4-5D6E-409C-BE32-E72D297353CC}">
              <c16:uniqueId val="{00000001-19C2-48E4-AD74-2EE2D42E5FC5}"/>
            </c:ext>
          </c:extLst>
        </c:ser>
        <c:dLbls>
          <c:showLegendKey val="0"/>
          <c:showVal val="0"/>
          <c:showCatName val="0"/>
          <c:showSerName val="0"/>
          <c:showPercent val="0"/>
          <c:showBubbleSize val="0"/>
        </c:dLbls>
        <c:marker val="1"/>
        <c:smooth val="0"/>
        <c:axId val="175143368"/>
        <c:axId val="175143760"/>
      </c:lineChart>
      <c:dateAx>
        <c:axId val="175143368"/>
        <c:scaling>
          <c:orientation val="minMax"/>
        </c:scaling>
        <c:delete val="1"/>
        <c:axPos val="b"/>
        <c:numFmt formatCode="ge" sourceLinked="1"/>
        <c:majorTickMark val="none"/>
        <c:minorTickMark val="none"/>
        <c:tickLblPos val="none"/>
        <c:crossAx val="175143760"/>
        <c:crosses val="autoZero"/>
        <c:auto val="1"/>
        <c:lblOffset val="100"/>
        <c:baseTimeUnit val="years"/>
      </c:dateAx>
      <c:valAx>
        <c:axId val="17514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4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71-43CE-B101-A875AB3A141E}"/>
            </c:ext>
          </c:extLst>
        </c:ser>
        <c:dLbls>
          <c:showLegendKey val="0"/>
          <c:showVal val="0"/>
          <c:showCatName val="0"/>
          <c:showSerName val="0"/>
          <c:showPercent val="0"/>
          <c:showBubbleSize val="0"/>
        </c:dLbls>
        <c:gapWidth val="150"/>
        <c:axId val="175142976"/>
        <c:axId val="17514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42.39</c:v>
                </c:pt>
                <c:pt idx="1">
                  <c:v>7.41</c:v>
                </c:pt>
                <c:pt idx="2">
                  <c:v>4.03</c:v>
                </c:pt>
                <c:pt idx="3">
                  <c:v>3.02</c:v>
                </c:pt>
                <c:pt idx="4">
                  <c:v>4.96</c:v>
                </c:pt>
              </c:numCache>
            </c:numRef>
          </c:val>
          <c:smooth val="0"/>
          <c:extLst xmlns:c16r2="http://schemas.microsoft.com/office/drawing/2015/06/chart">
            <c:ext xmlns:c16="http://schemas.microsoft.com/office/drawing/2014/chart" uri="{C3380CC4-5D6E-409C-BE32-E72D297353CC}">
              <c16:uniqueId val="{00000001-A271-43CE-B101-A875AB3A141E}"/>
            </c:ext>
          </c:extLst>
        </c:ser>
        <c:dLbls>
          <c:showLegendKey val="0"/>
          <c:showVal val="0"/>
          <c:showCatName val="0"/>
          <c:showSerName val="0"/>
          <c:showPercent val="0"/>
          <c:showBubbleSize val="0"/>
        </c:dLbls>
        <c:marker val="1"/>
        <c:smooth val="0"/>
        <c:axId val="175142976"/>
        <c:axId val="175145328"/>
      </c:lineChart>
      <c:dateAx>
        <c:axId val="175142976"/>
        <c:scaling>
          <c:orientation val="minMax"/>
        </c:scaling>
        <c:delete val="1"/>
        <c:axPos val="b"/>
        <c:numFmt formatCode="ge" sourceLinked="1"/>
        <c:majorTickMark val="none"/>
        <c:minorTickMark val="none"/>
        <c:tickLblPos val="none"/>
        <c:crossAx val="175145328"/>
        <c:crosses val="autoZero"/>
        <c:auto val="1"/>
        <c:lblOffset val="100"/>
        <c:baseTimeUnit val="years"/>
      </c:dateAx>
      <c:valAx>
        <c:axId val="17514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1164.77</c:v>
                </c:pt>
                <c:pt idx="1">
                  <c:v>835.85</c:v>
                </c:pt>
                <c:pt idx="2">
                  <c:v>646.49</c:v>
                </c:pt>
                <c:pt idx="3">
                  <c:v>533.82000000000005</c:v>
                </c:pt>
                <c:pt idx="4">
                  <c:v>596.77</c:v>
                </c:pt>
              </c:numCache>
            </c:numRef>
          </c:val>
          <c:extLst xmlns:c16r2="http://schemas.microsoft.com/office/drawing/2015/06/chart">
            <c:ext xmlns:c16="http://schemas.microsoft.com/office/drawing/2014/chart" uri="{C3380CC4-5D6E-409C-BE32-E72D297353CC}">
              <c16:uniqueId val="{00000000-EC1E-4265-A830-4BEA85DD249D}"/>
            </c:ext>
          </c:extLst>
        </c:ser>
        <c:dLbls>
          <c:showLegendKey val="0"/>
          <c:showVal val="0"/>
          <c:showCatName val="0"/>
          <c:showSerName val="0"/>
          <c:showPercent val="0"/>
          <c:showBubbleSize val="0"/>
        </c:dLbls>
        <c:gapWidth val="150"/>
        <c:axId val="175144936"/>
        <c:axId val="17514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432.1</c:v>
                </c:pt>
                <c:pt idx="1">
                  <c:v>515.9</c:v>
                </c:pt>
                <c:pt idx="2">
                  <c:v>548.71</c:v>
                </c:pt>
                <c:pt idx="3">
                  <c:v>533.21</c:v>
                </c:pt>
                <c:pt idx="4">
                  <c:v>563.05999999999995</c:v>
                </c:pt>
              </c:numCache>
            </c:numRef>
          </c:val>
          <c:smooth val="0"/>
          <c:extLst xmlns:c16r2="http://schemas.microsoft.com/office/drawing/2015/06/chart">
            <c:ext xmlns:c16="http://schemas.microsoft.com/office/drawing/2014/chart" uri="{C3380CC4-5D6E-409C-BE32-E72D297353CC}">
              <c16:uniqueId val="{00000001-EC1E-4265-A830-4BEA85DD249D}"/>
            </c:ext>
          </c:extLst>
        </c:ser>
        <c:dLbls>
          <c:showLegendKey val="0"/>
          <c:showVal val="0"/>
          <c:showCatName val="0"/>
          <c:showSerName val="0"/>
          <c:showPercent val="0"/>
          <c:showBubbleSize val="0"/>
        </c:dLbls>
        <c:marker val="1"/>
        <c:smooth val="0"/>
        <c:axId val="175144936"/>
        <c:axId val="175146504"/>
      </c:lineChart>
      <c:dateAx>
        <c:axId val="175144936"/>
        <c:scaling>
          <c:orientation val="minMax"/>
        </c:scaling>
        <c:delete val="1"/>
        <c:axPos val="b"/>
        <c:numFmt formatCode="ge" sourceLinked="1"/>
        <c:majorTickMark val="none"/>
        <c:minorTickMark val="none"/>
        <c:tickLblPos val="none"/>
        <c:crossAx val="175146504"/>
        <c:crosses val="autoZero"/>
        <c:auto val="1"/>
        <c:lblOffset val="100"/>
        <c:baseTimeUnit val="years"/>
      </c:dateAx>
      <c:valAx>
        <c:axId val="175146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14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392.89</c:v>
                </c:pt>
                <c:pt idx="1">
                  <c:v>394.44</c:v>
                </c:pt>
                <c:pt idx="2">
                  <c:v>388.16</c:v>
                </c:pt>
                <c:pt idx="3">
                  <c:v>350.36</c:v>
                </c:pt>
                <c:pt idx="4">
                  <c:v>328.49</c:v>
                </c:pt>
              </c:numCache>
            </c:numRef>
          </c:val>
          <c:extLst xmlns:c16r2="http://schemas.microsoft.com/office/drawing/2015/06/chart">
            <c:ext xmlns:c16="http://schemas.microsoft.com/office/drawing/2014/chart" uri="{C3380CC4-5D6E-409C-BE32-E72D297353CC}">
              <c16:uniqueId val="{00000000-0E2C-4529-B0E0-B8B26EABDFD7}"/>
            </c:ext>
          </c:extLst>
        </c:ser>
        <c:dLbls>
          <c:showLegendKey val="0"/>
          <c:showVal val="0"/>
          <c:showCatName val="0"/>
          <c:showSerName val="0"/>
          <c:showPercent val="0"/>
          <c:showBubbleSize val="0"/>
        </c:dLbls>
        <c:gapWidth val="150"/>
        <c:axId val="175168816"/>
        <c:axId val="17541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952.88</c:v>
                </c:pt>
                <c:pt idx="1">
                  <c:v>771.33</c:v>
                </c:pt>
                <c:pt idx="2">
                  <c:v>669.22</c:v>
                </c:pt>
                <c:pt idx="3">
                  <c:v>634.09</c:v>
                </c:pt>
                <c:pt idx="4">
                  <c:v>651.9</c:v>
                </c:pt>
              </c:numCache>
            </c:numRef>
          </c:val>
          <c:smooth val="0"/>
          <c:extLst xmlns:c16r2="http://schemas.microsoft.com/office/drawing/2015/06/chart">
            <c:ext xmlns:c16="http://schemas.microsoft.com/office/drawing/2014/chart" uri="{C3380CC4-5D6E-409C-BE32-E72D297353CC}">
              <c16:uniqueId val="{00000001-0E2C-4529-B0E0-B8B26EABDFD7}"/>
            </c:ext>
          </c:extLst>
        </c:ser>
        <c:dLbls>
          <c:showLegendKey val="0"/>
          <c:showVal val="0"/>
          <c:showCatName val="0"/>
          <c:showSerName val="0"/>
          <c:showPercent val="0"/>
          <c:showBubbleSize val="0"/>
        </c:dLbls>
        <c:marker val="1"/>
        <c:smooth val="0"/>
        <c:axId val="175168816"/>
        <c:axId val="175413256"/>
      </c:lineChart>
      <c:dateAx>
        <c:axId val="175168816"/>
        <c:scaling>
          <c:orientation val="minMax"/>
        </c:scaling>
        <c:delete val="1"/>
        <c:axPos val="b"/>
        <c:numFmt formatCode="ge" sourceLinked="1"/>
        <c:majorTickMark val="none"/>
        <c:minorTickMark val="none"/>
        <c:tickLblPos val="none"/>
        <c:crossAx val="175413256"/>
        <c:crosses val="autoZero"/>
        <c:auto val="1"/>
        <c:lblOffset val="100"/>
        <c:baseTimeUnit val="years"/>
      </c:dateAx>
      <c:valAx>
        <c:axId val="175413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16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105.94</c:v>
                </c:pt>
                <c:pt idx="1">
                  <c:v>102.16</c:v>
                </c:pt>
                <c:pt idx="2">
                  <c:v>101.94</c:v>
                </c:pt>
                <c:pt idx="3">
                  <c:v>105.79</c:v>
                </c:pt>
                <c:pt idx="4">
                  <c:v>102.04</c:v>
                </c:pt>
              </c:numCache>
            </c:numRef>
          </c:val>
          <c:extLst xmlns:c16r2="http://schemas.microsoft.com/office/drawing/2015/06/chart">
            <c:ext xmlns:c16="http://schemas.microsoft.com/office/drawing/2014/chart" uri="{C3380CC4-5D6E-409C-BE32-E72D297353CC}">
              <c16:uniqueId val="{00000000-AF89-4EC8-BB3E-1430633A13F2}"/>
            </c:ext>
          </c:extLst>
        </c:ser>
        <c:dLbls>
          <c:showLegendKey val="0"/>
          <c:showVal val="0"/>
          <c:showCatName val="0"/>
          <c:showSerName val="0"/>
          <c:showPercent val="0"/>
          <c:showBubbleSize val="0"/>
        </c:dLbls>
        <c:gapWidth val="150"/>
        <c:axId val="175414432"/>
        <c:axId val="17541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62.32</c:v>
                </c:pt>
                <c:pt idx="1">
                  <c:v>69.099999999999994</c:v>
                </c:pt>
                <c:pt idx="2">
                  <c:v>73.34</c:v>
                </c:pt>
                <c:pt idx="3">
                  <c:v>76.739999999999995</c:v>
                </c:pt>
                <c:pt idx="4">
                  <c:v>75.28</c:v>
                </c:pt>
              </c:numCache>
            </c:numRef>
          </c:val>
          <c:smooth val="0"/>
          <c:extLst xmlns:c16r2="http://schemas.microsoft.com/office/drawing/2015/06/chart">
            <c:ext xmlns:c16="http://schemas.microsoft.com/office/drawing/2014/chart" uri="{C3380CC4-5D6E-409C-BE32-E72D297353CC}">
              <c16:uniqueId val="{00000001-AF89-4EC8-BB3E-1430633A13F2}"/>
            </c:ext>
          </c:extLst>
        </c:ser>
        <c:dLbls>
          <c:showLegendKey val="0"/>
          <c:showVal val="0"/>
          <c:showCatName val="0"/>
          <c:showSerName val="0"/>
          <c:showPercent val="0"/>
          <c:showBubbleSize val="0"/>
        </c:dLbls>
        <c:marker val="1"/>
        <c:smooth val="0"/>
        <c:axId val="175414432"/>
        <c:axId val="175414824"/>
      </c:lineChart>
      <c:dateAx>
        <c:axId val="175414432"/>
        <c:scaling>
          <c:orientation val="minMax"/>
        </c:scaling>
        <c:delete val="1"/>
        <c:axPos val="b"/>
        <c:numFmt formatCode="ge" sourceLinked="1"/>
        <c:majorTickMark val="none"/>
        <c:minorTickMark val="none"/>
        <c:tickLblPos val="none"/>
        <c:crossAx val="175414824"/>
        <c:crosses val="autoZero"/>
        <c:auto val="1"/>
        <c:lblOffset val="100"/>
        <c:baseTimeUnit val="years"/>
      </c:dateAx>
      <c:valAx>
        <c:axId val="17541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154.36000000000001</c:v>
                </c:pt>
                <c:pt idx="1">
                  <c:v>159.74</c:v>
                </c:pt>
                <c:pt idx="2">
                  <c:v>160.16</c:v>
                </c:pt>
                <c:pt idx="3">
                  <c:v>154.5</c:v>
                </c:pt>
                <c:pt idx="4">
                  <c:v>160.63999999999999</c:v>
                </c:pt>
              </c:numCache>
            </c:numRef>
          </c:val>
          <c:extLst xmlns:c16r2="http://schemas.microsoft.com/office/drawing/2015/06/chart">
            <c:ext xmlns:c16="http://schemas.microsoft.com/office/drawing/2014/chart" uri="{C3380CC4-5D6E-409C-BE32-E72D297353CC}">
              <c16:uniqueId val="{00000000-C03C-4B54-BB2A-C22FFA97991F}"/>
            </c:ext>
          </c:extLst>
        </c:ser>
        <c:dLbls>
          <c:showLegendKey val="0"/>
          <c:showVal val="0"/>
          <c:showCatName val="0"/>
          <c:showSerName val="0"/>
          <c:showPercent val="0"/>
          <c:showBubbleSize val="0"/>
        </c:dLbls>
        <c:gapWidth val="150"/>
        <c:axId val="175416000"/>
        <c:axId val="17541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326.38</c:v>
                </c:pt>
                <c:pt idx="1">
                  <c:v>297.49</c:v>
                </c:pt>
                <c:pt idx="2">
                  <c:v>261.75</c:v>
                </c:pt>
                <c:pt idx="3">
                  <c:v>252.45</c:v>
                </c:pt>
                <c:pt idx="4">
                  <c:v>255.35</c:v>
                </c:pt>
              </c:numCache>
            </c:numRef>
          </c:val>
          <c:smooth val="0"/>
          <c:extLst xmlns:c16r2="http://schemas.microsoft.com/office/drawing/2015/06/chart">
            <c:ext xmlns:c16="http://schemas.microsoft.com/office/drawing/2014/chart" uri="{C3380CC4-5D6E-409C-BE32-E72D297353CC}">
              <c16:uniqueId val="{00000001-C03C-4B54-BB2A-C22FFA97991F}"/>
            </c:ext>
          </c:extLst>
        </c:ser>
        <c:dLbls>
          <c:showLegendKey val="0"/>
          <c:showVal val="0"/>
          <c:showCatName val="0"/>
          <c:showSerName val="0"/>
          <c:showPercent val="0"/>
          <c:showBubbleSize val="0"/>
        </c:dLbls>
        <c:marker val="1"/>
        <c:smooth val="0"/>
        <c:axId val="175416000"/>
        <c:axId val="175416392"/>
      </c:lineChart>
      <c:dateAx>
        <c:axId val="175416000"/>
        <c:scaling>
          <c:orientation val="minMax"/>
        </c:scaling>
        <c:delete val="1"/>
        <c:axPos val="b"/>
        <c:numFmt formatCode="ge" sourceLinked="1"/>
        <c:majorTickMark val="none"/>
        <c:minorTickMark val="none"/>
        <c:tickLblPos val="none"/>
        <c:crossAx val="175416392"/>
        <c:crosses val="autoZero"/>
        <c:auto val="1"/>
        <c:lblOffset val="100"/>
        <c:baseTimeUnit val="years"/>
      </c:dateAx>
      <c:valAx>
        <c:axId val="17541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中之条町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C3</v>
      </c>
      <c r="X8" s="59"/>
      <c r="Y8" s="59"/>
      <c r="Z8" s="59"/>
      <c r="AA8" s="59"/>
      <c r="AB8" s="59"/>
      <c r="AC8" s="59"/>
      <c r="AD8" s="59" t="str">
        <f>データ!$M$6</f>
        <v>非設置</v>
      </c>
      <c r="AE8" s="59"/>
      <c r="AF8" s="59"/>
      <c r="AG8" s="59"/>
      <c r="AH8" s="59"/>
      <c r="AI8" s="59"/>
      <c r="AJ8" s="59"/>
      <c r="AK8" s="4"/>
      <c r="AL8" s="60">
        <f>データ!$R$6</f>
        <v>16162</v>
      </c>
      <c r="AM8" s="60"/>
      <c r="AN8" s="60"/>
      <c r="AO8" s="60"/>
      <c r="AP8" s="60"/>
      <c r="AQ8" s="60"/>
      <c r="AR8" s="60"/>
      <c r="AS8" s="60"/>
      <c r="AT8" s="51">
        <f>データ!$S$6</f>
        <v>439.28</v>
      </c>
      <c r="AU8" s="52"/>
      <c r="AV8" s="52"/>
      <c r="AW8" s="52"/>
      <c r="AX8" s="52"/>
      <c r="AY8" s="52"/>
      <c r="AZ8" s="52"/>
      <c r="BA8" s="52"/>
      <c r="BB8" s="53">
        <f>データ!$T$6</f>
        <v>36.79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80.84</v>
      </c>
      <c r="J10" s="52"/>
      <c r="K10" s="52"/>
      <c r="L10" s="52"/>
      <c r="M10" s="52"/>
      <c r="N10" s="52"/>
      <c r="O10" s="63"/>
      <c r="P10" s="53">
        <f>データ!$P$6</f>
        <v>18.48</v>
      </c>
      <c r="Q10" s="53"/>
      <c r="R10" s="53"/>
      <c r="S10" s="53"/>
      <c r="T10" s="53"/>
      <c r="U10" s="53"/>
      <c r="V10" s="53"/>
      <c r="W10" s="60">
        <f>データ!$Q$6</f>
        <v>3018</v>
      </c>
      <c r="X10" s="60"/>
      <c r="Y10" s="60"/>
      <c r="Z10" s="60"/>
      <c r="AA10" s="60"/>
      <c r="AB10" s="60"/>
      <c r="AC10" s="60"/>
      <c r="AD10" s="2"/>
      <c r="AE10" s="2"/>
      <c r="AF10" s="2"/>
      <c r="AG10" s="2"/>
      <c r="AH10" s="4"/>
      <c r="AI10" s="4"/>
      <c r="AJ10" s="4"/>
      <c r="AK10" s="4"/>
      <c r="AL10" s="60">
        <f>データ!$U$6</f>
        <v>2963</v>
      </c>
      <c r="AM10" s="60"/>
      <c r="AN10" s="60"/>
      <c r="AO10" s="60"/>
      <c r="AP10" s="60"/>
      <c r="AQ10" s="60"/>
      <c r="AR10" s="60"/>
      <c r="AS10" s="60"/>
      <c r="AT10" s="51">
        <f>データ!$V$6</f>
        <v>13.9</v>
      </c>
      <c r="AU10" s="52"/>
      <c r="AV10" s="52"/>
      <c r="AW10" s="52"/>
      <c r="AX10" s="52"/>
      <c r="AY10" s="52"/>
      <c r="AZ10" s="52"/>
      <c r="BA10" s="52"/>
      <c r="BB10" s="53">
        <f>データ!$W$6</f>
        <v>213.17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VDyYzswQZaaADC7LAOb12wAhOJPhgCoaRxPUQLwYV3xGGu4FFdkZtyFVPGPGOIFB5anBxVYRBUlflXg6SB4Heg==" saltValue="6G7zxfTeLENEfl3bfT9z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104213</v>
      </c>
      <c r="D6" s="34">
        <f t="shared" si="3"/>
        <v>46</v>
      </c>
      <c r="E6" s="34">
        <f t="shared" si="3"/>
        <v>1</v>
      </c>
      <c r="F6" s="34">
        <f t="shared" si="3"/>
        <v>0</v>
      </c>
      <c r="G6" s="34">
        <f t="shared" si="3"/>
        <v>5</v>
      </c>
      <c r="H6" s="34" t="str">
        <f t="shared" si="3"/>
        <v>群馬県　中之条町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80.84</v>
      </c>
      <c r="P6" s="35">
        <f t="shared" si="3"/>
        <v>18.48</v>
      </c>
      <c r="Q6" s="35">
        <f t="shared" si="3"/>
        <v>3018</v>
      </c>
      <c r="R6" s="35">
        <f t="shared" si="3"/>
        <v>16162</v>
      </c>
      <c r="S6" s="35">
        <f t="shared" si="3"/>
        <v>439.28</v>
      </c>
      <c r="T6" s="35">
        <f t="shared" si="3"/>
        <v>36.79</v>
      </c>
      <c r="U6" s="35">
        <f t="shared" si="3"/>
        <v>2963</v>
      </c>
      <c r="V6" s="35">
        <f t="shared" si="3"/>
        <v>13.9</v>
      </c>
      <c r="W6" s="35">
        <f t="shared" si="3"/>
        <v>213.17</v>
      </c>
      <c r="X6" s="36">
        <f>IF(X7="",NA(),X7)</f>
        <v>113.97</v>
      </c>
      <c r="Y6" s="36">
        <f t="shared" ref="Y6:AG6" si="4">IF(Y7="",NA(),Y7)</f>
        <v>110.05</v>
      </c>
      <c r="Z6" s="36">
        <f t="shared" si="4"/>
        <v>110.05</v>
      </c>
      <c r="AA6" s="36">
        <f t="shared" si="4"/>
        <v>113.26</v>
      </c>
      <c r="AB6" s="36">
        <f t="shared" si="4"/>
        <v>109.36</v>
      </c>
      <c r="AC6" s="36">
        <f t="shared" si="4"/>
        <v>103.86</v>
      </c>
      <c r="AD6" s="36">
        <f t="shared" si="4"/>
        <v>111.5</v>
      </c>
      <c r="AE6" s="36">
        <f t="shared" si="4"/>
        <v>111.79</v>
      </c>
      <c r="AF6" s="36">
        <f t="shared" si="4"/>
        <v>111.37</v>
      </c>
      <c r="AG6" s="36">
        <f t="shared" si="4"/>
        <v>109.77</v>
      </c>
      <c r="AH6" s="35" t="str">
        <f>IF(AH7="","",IF(AH7="-","【-】","【"&amp;SUBSTITUTE(TEXT(AH7,"#,##0.00"),"-","△")&amp;"】"))</f>
        <v>【104.88】</v>
      </c>
      <c r="AI6" s="35">
        <f>IF(AI7="",NA(),AI7)</f>
        <v>0</v>
      </c>
      <c r="AJ6" s="35">
        <f t="shared" ref="AJ6:AR6" si="5">IF(AJ7="",NA(),AJ7)</f>
        <v>0</v>
      </c>
      <c r="AK6" s="35">
        <f t="shared" si="5"/>
        <v>0</v>
      </c>
      <c r="AL6" s="35">
        <f t="shared" si="5"/>
        <v>0</v>
      </c>
      <c r="AM6" s="35">
        <f t="shared" si="5"/>
        <v>0</v>
      </c>
      <c r="AN6" s="36">
        <f t="shared" si="5"/>
        <v>42.39</v>
      </c>
      <c r="AO6" s="36">
        <f t="shared" si="5"/>
        <v>7.41</v>
      </c>
      <c r="AP6" s="36">
        <f t="shared" si="5"/>
        <v>4.03</v>
      </c>
      <c r="AQ6" s="36">
        <f t="shared" si="5"/>
        <v>3.02</v>
      </c>
      <c r="AR6" s="36">
        <f t="shared" si="5"/>
        <v>4.96</v>
      </c>
      <c r="AS6" s="35" t="str">
        <f>IF(AS7="","",IF(AS7="-","【-】","【"&amp;SUBSTITUTE(TEXT(AS7,"#,##0.00"),"-","△")&amp;"】"))</f>
        <v>【13.15】</v>
      </c>
      <c r="AT6" s="36">
        <f>IF(AT7="",NA(),AT7)</f>
        <v>1164.77</v>
      </c>
      <c r="AU6" s="36">
        <f t="shared" ref="AU6:BC6" si="6">IF(AU7="",NA(),AU7)</f>
        <v>835.85</v>
      </c>
      <c r="AV6" s="36">
        <f t="shared" si="6"/>
        <v>646.49</v>
      </c>
      <c r="AW6" s="36">
        <f t="shared" si="6"/>
        <v>533.82000000000005</v>
      </c>
      <c r="AX6" s="36">
        <f t="shared" si="6"/>
        <v>596.77</v>
      </c>
      <c r="AY6" s="36">
        <f t="shared" si="6"/>
        <v>432.1</v>
      </c>
      <c r="AZ6" s="36">
        <f t="shared" si="6"/>
        <v>515.9</v>
      </c>
      <c r="BA6" s="36">
        <f t="shared" si="6"/>
        <v>548.71</v>
      </c>
      <c r="BB6" s="36">
        <f t="shared" si="6"/>
        <v>533.21</v>
      </c>
      <c r="BC6" s="36">
        <f t="shared" si="6"/>
        <v>563.05999999999995</v>
      </c>
      <c r="BD6" s="35" t="str">
        <f>IF(BD7="","",IF(BD7="-","【-】","【"&amp;SUBSTITUTE(TEXT(BD7,"#,##0.00"),"-","△")&amp;"】"))</f>
        <v>【299.46】</v>
      </c>
      <c r="BE6" s="36">
        <f>IF(BE7="",NA(),BE7)</f>
        <v>392.89</v>
      </c>
      <c r="BF6" s="36">
        <f t="shared" ref="BF6:BN6" si="7">IF(BF7="",NA(),BF7)</f>
        <v>394.44</v>
      </c>
      <c r="BG6" s="36">
        <f t="shared" si="7"/>
        <v>388.16</v>
      </c>
      <c r="BH6" s="36">
        <f t="shared" si="7"/>
        <v>350.36</v>
      </c>
      <c r="BI6" s="36">
        <f t="shared" si="7"/>
        <v>328.49</v>
      </c>
      <c r="BJ6" s="36">
        <f t="shared" si="7"/>
        <v>952.88</v>
      </c>
      <c r="BK6" s="36">
        <f t="shared" si="7"/>
        <v>771.33</v>
      </c>
      <c r="BL6" s="36">
        <f t="shared" si="7"/>
        <v>669.22</v>
      </c>
      <c r="BM6" s="36">
        <f t="shared" si="7"/>
        <v>634.09</v>
      </c>
      <c r="BN6" s="36">
        <f t="shared" si="7"/>
        <v>651.9</v>
      </c>
      <c r="BO6" s="35" t="str">
        <f>IF(BO7="","",IF(BO7="-","【-】","【"&amp;SUBSTITUTE(TEXT(BO7,"#,##0.00"),"-","△")&amp;"】"))</f>
        <v>【969.46】</v>
      </c>
      <c r="BP6" s="36">
        <f>IF(BP7="",NA(),BP7)</f>
        <v>105.94</v>
      </c>
      <c r="BQ6" s="36">
        <f t="shared" ref="BQ6:BY6" si="8">IF(BQ7="",NA(),BQ7)</f>
        <v>102.16</v>
      </c>
      <c r="BR6" s="36">
        <f t="shared" si="8"/>
        <v>101.94</v>
      </c>
      <c r="BS6" s="36">
        <f t="shared" si="8"/>
        <v>105.79</v>
      </c>
      <c r="BT6" s="36">
        <f t="shared" si="8"/>
        <v>102.04</v>
      </c>
      <c r="BU6" s="36">
        <f t="shared" si="8"/>
        <v>62.32</v>
      </c>
      <c r="BV6" s="36">
        <f t="shared" si="8"/>
        <v>69.099999999999994</v>
      </c>
      <c r="BW6" s="36">
        <f t="shared" si="8"/>
        <v>73.34</v>
      </c>
      <c r="BX6" s="36">
        <f t="shared" si="8"/>
        <v>76.739999999999995</v>
      </c>
      <c r="BY6" s="36">
        <f t="shared" si="8"/>
        <v>75.28</v>
      </c>
      <c r="BZ6" s="35" t="str">
        <f>IF(BZ7="","",IF(BZ7="-","【-】","【"&amp;SUBSTITUTE(TEXT(BZ7,"#,##0.00"),"-","△")&amp;"】"))</f>
        <v>【73.20】</v>
      </c>
      <c r="CA6" s="36">
        <f>IF(CA7="",NA(),CA7)</f>
        <v>154.36000000000001</v>
      </c>
      <c r="CB6" s="36">
        <f t="shared" ref="CB6:CJ6" si="9">IF(CB7="",NA(),CB7)</f>
        <v>159.74</v>
      </c>
      <c r="CC6" s="36">
        <f t="shared" si="9"/>
        <v>160.16</v>
      </c>
      <c r="CD6" s="36">
        <f t="shared" si="9"/>
        <v>154.5</v>
      </c>
      <c r="CE6" s="36">
        <f t="shared" si="9"/>
        <v>160.63999999999999</v>
      </c>
      <c r="CF6" s="36">
        <f t="shared" si="9"/>
        <v>326.38</v>
      </c>
      <c r="CG6" s="36">
        <f t="shared" si="9"/>
        <v>297.49</v>
      </c>
      <c r="CH6" s="36">
        <f t="shared" si="9"/>
        <v>261.75</v>
      </c>
      <c r="CI6" s="36">
        <f t="shared" si="9"/>
        <v>252.45</v>
      </c>
      <c r="CJ6" s="36">
        <f t="shared" si="9"/>
        <v>255.35</v>
      </c>
      <c r="CK6" s="35" t="str">
        <f>IF(CK7="","",IF(CK7="-","【-】","【"&amp;SUBSTITUTE(TEXT(CK7,"#,##0.00"),"-","△")&amp;"】"))</f>
        <v>【249.60】</v>
      </c>
      <c r="CL6" s="36">
        <f>IF(CL7="",NA(),CL7)</f>
        <v>49.49</v>
      </c>
      <c r="CM6" s="36">
        <f t="shared" ref="CM6:CU6" si="10">IF(CM7="",NA(),CM7)</f>
        <v>46.72</v>
      </c>
      <c r="CN6" s="36">
        <f t="shared" si="10"/>
        <v>48.26</v>
      </c>
      <c r="CO6" s="36">
        <f t="shared" si="10"/>
        <v>48.84</v>
      </c>
      <c r="CP6" s="36">
        <f t="shared" si="10"/>
        <v>43.58</v>
      </c>
      <c r="CQ6" s="36">
        <f t="shared" si="10"/>
        <v>52.25</v>
      </c>
      <c r="CR6" s="36">
        <f t="shared" si="10"/>
        <v>48.71</v>
      </c>
      <c r="CS6" s="36">
        <f t="shared" si="10"/>
        <v>50.04</v>
      </c>
      <c r="CT6" s="36">
        <f t="shared" si="10"/>
        <v>47.18</v>
      </c>
      <c r="CU6" s="36">
        <f t="shared" si="10"/>
        <v>45.73</v>
      </c>
      <c r="CV6" s="35" t="str">
        <f>IF(CV7="","",IF(CV7="-","【-】","【"&amp;SUBSTITUTE(TEXT(CV7,"#,##0.00"),"-","△")&amp;"】"))</f>
        <v>【48.62】</v>
      </c>
      <c r="CW6" s="36">
        <f>IF(CW7="",NA(),CW7)</f>
        <v>80.7</v>
      </c>
      <c r="CX6" s="36">
        <f t="shared" ref="CX6:DF6" si="11">IF(CX7="",NA(),CX7)</f>
        <v>80.09</v>
      </c>
      <c r="CY6" s="36">
        <f t="shared" si="11"/>
        <v>74</v>
      </c>
      <c r="CZ6" s="36">
        <f t="shared" si="11"/>
        <v>74.33</v>
      </c>
      <c r="DA6" s="36">
        <f t="shared" si="11"/>
        <v>79.95</v>
      </c>
      <c r="DB6" s="36">
        <f t="shared" si="11"/>
        <v>86.34</v>
      </c>
      <c r="DC6" s="36">
        <f t="shared" si="11"/>
        <v>85.87</v>
      </c>
      <c r="DD6" s="36">
        <f t="shared" si="11"/>
        <v>83.83</v>
      </c>
      <c r="DE6" s="36">
        <f t="shared" si="11"/>
        <v>80.209999999999994</v>
      </c>
      <c r="DF6" s="36">
        <f t="shared" si="11"/>
        <v>80.25</v>
      </c>
      <c r="DG6" s="35" t="str">
        <f>IF(DG7="","",IF(DG7="-","【-】","【"&amp;SUBSTITUTE(TEXT(DG7,"#,##0.00"),"-","△")&amp;"】"))</f>
        <v>【79.22】</v>
      </c>
      <c r="DH6" s="36">
        <f>IF(DH7="",NA(),DH7)</f>
        <v>57.36</v>
      </c>
      <c r="DI6" s="36">
        <f t="shared" ref="DI6:DQ6" si="12">IF(DI7="",NA(),DI7)</f>
        <v>58.33</v>
      </c>
      <c r="DJ6" s="36">
        <f t="shared" si="12"/>
        <v>59</v>
      </c>
      <c r="DK6" s="36">
        <f t="shared" si="12"/>
        <v>59.47</v>
      </c>
      <c r="DL6" s="36">
        <f t="shared" si="12"/>
        <v>60.2</v>
      </c>
      <c r="DM6" s="36">
        <f t="shared" si="12"/>
        <v>39.26</v>
      </c>
      <c r="DN6" s="36">
        <f t="shared" si="12"/>
        <v>43.52</v>
      </c>
      <c r="DO6" s="36">
        <f t="shared" si="12"/>
        <v>43.96</v>
      </c>
      <c r="DP6" s="36">
        <f t="shared" si="12"/>
        <v>45.8</v>
      </c>
      <c r="DQ6" s="36">
        <f t="shared" si="12"/>
        <v>46.28</v>
      </c>
      <c r="DR6" s="35" t="str">
        <f>IF(DR7="","",IF(DR7="-","【-】","【"&amp;SUBSTITUTE(TEXT(DR7,"#,##0.00"),"-","△")&amp;"】"))</f>
        <v>【38.53】</v>
      </c>
      <c r="DS6" s="36">
        <f>IF(DS7="",NA(),DS7)</f>
        <v>2.35</v>
      </c>
      <c r="DT6" s="36">
        <f t="shared" ref="DT6:EB6" si="13">IF(DT7="",NA(),DT7)</f>
        <v>11.75</v>
      </c>
      <c r="DU6" s="36">
        <f t="shared" si="13"/>
        <v>11.13</v>
      </c>
      <c r="DV6" s="36">
        <f t="shared" si="13"/>
        <v>7.42</v>
      </c>
      <c r="DW6" s="36">
        <f t="shared" si="13"/>
        <v>10.62</v>
      </c>
      <c r="DX6" s="36">
        <f t="shared" si="13"/>
        <v>9.1</v>
      </c>
      <c r="DY6" s="36">
        <f t="shared" si="13"/>
        <v>12.35</v>
      </c>
      <c r="DZ6" s="36">
        <f t="shared" si="13"/>
        <v>11.91</v>
      </c>
      <c r="EA6" s="36">
        <f t="shared" si="13"/>
        <v>20.02</v>
      </c>
      <c r="EB6" s="36">
        <f t="shared" si="13"/>
        <v>18.03</v>
      </c>
      <c r="EC6" s="35" t="str">
        <f>IF(EC7="","",IF(EC7="-","【-】","【"&amp;SUBSTITUTE(TEXT(EC7,"#,##0.00"),"-","△")&amp;"】"))</f>
        <v>【11.65】</v>
      </c>
      <c r="ED6" s="36">
        <f>IF(ED7="",NA(),ED7)</f>
        <v>3.39</v>
      </c>
      <c r="EE6" s="36">
        <f t="shared" ref="EE6:EM6" si="14">IF(EE7="",NA(),EE7)</f>
        <v>0.98</v>
      </c>
      <c r="EF6" s="36">
        <f t="shared" si="14"/>
        <v>0.97</v>
      </c>
      <c r="EG6" s="36">
        <f t="shared" si="14"/>
        <v>0.8</v>
      </c>
      <c r="EH6" s="36">
        <f t="shared" si="14"/>
        <v>0.99</v>
      </c>
      <c r="EI6" s="36">
        <f t="shared" si="14"/>
        <v>0.53</v>
      </c>
      <c r="EJ6" s="36">
        <f t="shared" si="14"/>
        <v>0.42</v>
      </c>
      <c r="EK6" s="36">
        <f t="shared" si="14"/>
        <v>0.67</v>
      </c>
      <c r="EL6" s="36">
        <f t="shared" si="14"/>
        <v>0.52</v>
      </c>
      <c r="EM6" s="36">
        <f t="shared" si="14"/>
        <v>0.46</v>
      </c>
      <c r="EN6" s="35" t="str">
        <f>IF(EN7="","",IF(EN7="-","【-】","【"&amp;SUBSTITUTE(TEXT(EN7,"#,##0.00"),"-","△")&amp;"】"))</f>
        <v>【0.34】</v>
      </c>
    </row>
    <row r="7" spans="1:144" s="37" customFormat="1" x14ac:dyDescent="0.15">
      <c r="A7" s="29"/>
      <c r="B7" s="38">
        <v>2018</v>
      </c>
      <c r="C7" s="38">
        <v>104213</v>
      </c>
      <c r="D7" s="38">
        <v>46</v>
      </c>
      <c r="E7" s="38">
        <v>1</v>
      </c>
      <c r="F7" s="38">
        <v>0</v>
      </c>
      <c r="G7" s="38">
        <v>5</v>
      </c>
      <c r="H7" s="38" t="s">
        <v>93</v>
      </c>
      <c r="I7" s="38" t="s">
        <v>94</v>
      </c>
      <c r="J7" s="38" t="s">
        <v>95</v>
      </c>
      <c r="K7" s="38" t="s">
        <v>96</v>
      </c>
      <c r="L7" s="38" t="s">
        <v>97</v>
      </c>
      <c r="M7" s="38" t="s">
        <v>98</v>
      </c>
      <c r="N7" s="39" t="s">
        <v>99</v>
      </c>
      <c r="O7" s="39">
        <v>80.84</v>
      </c>
      <c r="P7" s="39">
        <v>18.48</v>
      </c>
      <c r="Q7" s="39">
        <v>3018</v>
      </c>
      <c r="R7" s="39">
        <v>16162</v>
      </c>
      <c r="S7" s="39">
        <v>439.28</v>
      </c>
      <c r="T7" s="39">
        <v>36.79</v>
      </c>
      <c r="U7" s="39">
        <v>2963</v>
      </c>
      <c r="V7" s="39">
        <v>13.9</v>
      </c>
      <c r="W7" s="39">
        <v>213.17</v>
      </c>
      <c r="X7" s="39">
        <v>113.97</v>
      </c>
      <c r="Y7" s="39">
        <v>110.05</v>
      </c>
      <c r="Z7" s="39">
        <v>110.05</v>
      </c>
      <c r="AA7" s="39">
        <v>113.26</v>
      </c>
      <c r="AB7" s="39">
        <v>109.36</v>
      </c>
      <c r="AC7" s="39">
        <v>103.86</v>
      </c>
      <c r="AD7" s="39">
        <v>111.5</v>
      </c>
      <c r="AE7" s="39">
        <v>111.79</v>
      </c>
      <c r="AF7" s="39">
        <v>111.37</v>
      </c>
      <c r="AG7" s="39">
        <v>109.77</v>
      </c>
      <c r="AH7" s="39">
        <v>104.88</v>
      </c>
      <c r="AI7" s="39">
        <v>0</v>
      </c>
      <c r="AJ7" s="39">
        <v>0</v>
      </c>
      <c r="AK7" s="39">
        <v>0</v>
      </c>
      <c r="AL7" s="39">
        <v>0</v>
      </c>
      <c r="AM7" s="39">
        <v>0</v>
      </c>
      <c r="AN7" s="39">
        <v>42.39</v>
      </c>
      <c r="AO7" s="39">
        <v>7.41</v>
      </c>
      <c r="AP7" s="39">
        <v>4.03</v>
      </c>
      <c r="AQ7" s="39">
        <v>3.02</v>
      </c>
      <c r="AR7" s="39">
        <v>4.96</v>
      </c>
      <c r="AS7" s="39">
        <v>13.15</v>
      </c>
      <c r="AT7" s="39">
        <v>1164.77</v>
      </c>
      <c r="AU7" s="39">
        <v>835.85</v>
      </c>
      <c r="AV7" s="39">
        <v>646.49</v>
      </c>
      <c r="AW7" s="39">
        <v>533.82000000000005</v>
      </c>
      <c r="AX7" s="39">
        <v>596.77</v>
      </c>
      <c r="AY7" s="39">
        <v>432.1</v>
      </c>
      <c r="AZ7" s="39">
        <v>515.9</v>
      </c>
      <c r="BA7" s="39">
        <v>548.71</v>
      </c>
      <c r="BB7" s="39">
        <v>533.21</v>
      </c>
      <c r="BC7" s="39">
        <v>563.05999999999995</v>
      </c>
      <c r="BD7" s="39">
        <v>299.45999999999998</v>
      </c>
      <c r="BE7" s="39">
        <v>392.89</v>
      </c>
      <c r="BF7" s="39">
        <v>394.44</v>
      </c>
      <c r="BG7" s="39">
        <v>388.16</v>
      </c>
      <c r="BH7" s="39">
        <v>350.36</v>
      </c>
      <c r="BI7" s="39">
        <v>328.49</v>
      </c>
      <c r="BJ7" s="39">
        <v>952.88</v>
      </c>
      <c r="BK7" s="39">
        <v>771.33</v>
      </c>
      <c r="BL7" s="39">
        <v>669.22</v>
      </c>
      <c r="BM7" s="39">
        <v>634.09</v>
      </c>
      <c r="BN7" s="39">
        <v>651.9</v>
      </c>
      <c r="BO7" s="39">
        <v>969.46</v>
      </c>
      <c r="BP7" s="39">
        <v>105.94</v>
      </c>
      <c r="BQ7" s="39">
        <v>102.16</v>
      </c>
      <c r="BR7" s="39">
        <v>101.94</v>
      </c>
      <c r="BS7" s="39">
        <v>105.79</v>
      </c>
      <c r="BT7" s="39">
        <v>102.04</v>
      </c>
      <c r="BU7" s="39">
        <v>62.32</v>
      </c>
      <c r="BV7" s="39">
        <v>69.099999999999994</v>
      </c>
      <c r="BW7" s="39">
        <v>73.34</v>
      </c>
      <c r="BX7" s="39">
        <v>76.739999999999995</v>
      </c>
      <c r="BY7" s="39">
        <v>75.28</v>
      </c>
      <c r="BZ7" s="39">
        <v>73.2</v>
      </c>
      <c r="CA7" s="39">
        <v>154.36000000000001</v>
      </c>
      <c r="CB7" s="39">
        <v>159.74</v>
      </c>
      <c r="CC7" s="39">
        <v>160.16</v>
      </c>
      <c r="CD7" s="39">
        <v>154.5</v>
      </c>
      <c r="CE7" s="39">
        <v>160.63999999999999</v>
      </c>
      <c r="CF7" s="39">
        <v>326.38</v>
      </c>
      <c r="CG7" s="39">
        <v>297.49</v>
      </c>
      <c r="CH7" s="39">
        <v>261.75</v>
      </c>
      <c r="CI7" s="39">
        <v>252.45</v>
      </c>
      <c r="CJ7" s="39">
        <v>255.35</v>
      </c>
      <c r="CK7" s="39">
        <v>249.6</v>
      </c>
      <c r="CL7" s="39">
        <v>49.49</v>
      </c>
      <c r="CM7" s="39">
        <v>46.72</v>
      </c>
      <c r="CN7" s="39">
        <v>48.26</v>
      </c>
      <c r="CO7" s="39">
        <v>48.84</v>
      </c>
      <c r="CP7" s="39">
        <v>43.58</v>
      </c>
      <c r="CQ7" s="39">
        <v>52.25</v>
      </c>
      <c r="CR7" s="39">
        <v>48.71</v>
      </c>
      <c r="CS7" s="39">
        <v>50.04</v>
      </c>
      <c r="CT7" s="39">
        <v>47.18</v>
      </c>
      <c r="CU7" s="39">
        <v>45.73</v>
      </c>
      <c r="CV7" s="39">
        <v>48.62</v>
      </c>
      <c r="CW7" s="39">
        <v>80.7</v>
      </c>
      <c r="CX7" s="39">
        <v>80.09</v>
      </c>
      <c r="CY7" s="39">
        <v>74</v>
      </c>
      <c r="CZ7" s="39">
        <v>74.33</v>
      </c>
      <c r="DA7" s="39">
        <v>79.95</v>
      </c>
      <c r="DB7" s="39">
        <v>86.34</v>
      </c>
      <c r="DC7" s="39">
        <v>85.87</v>
      </c>
      <c r="DD7" s="39">
        <v>83.83</v>
      </c>
      <c r="DE7" s="39">
        <v>80.209999999999994</v>
      </c>
      <c r="DF7" s="39">
        <v>80.25</v>
      </c>
      <c r="DG7" s="39">
        <v>79.22</v>
      </c>
      <c r="DH7" s="39">
        <v>57.36</v>
      </c>
      <c r="DI7" s="39">
        <v>58.33</v>
      </c>
      <c r="DJ7" s="39">
        <v>59</v>
      </c>
      <c r="DK7" s="39">
        <v>59.47</v>
      </c>
      <c r="DL7" s="39">
        <v>60.2</v>
      </c>
      <c r="DM7" s="39">
        <v>39.26</v>
      </c>
      <c r="DN7" s="39">
        <v>43.52</v>
      </c>
      <c r="DO7" s="39">
        <v>43.96</v>
      </c>
      <c r="DP7" s="39">
        <v>45.8</v>
      </c>
      <c r="DQ7" s="39">
        <v>46.28</v>
      </c>
      <c r="DR7" s="39">
        <v>38.53</v>
      </c>
      <c r="DS7" s="39">
        <v>2.35</v>
      </c>
      <c r="DT7" s="39">
        <v>11.75</v>
      </c>
      <c r="DU7" s="39">
        <v>11.13</v>
      </c>
      <c r="DV7" s="39">
        <v>7.42</v>
      </c>
      <c r="DW7" s="39">
        <v>10.62</v>
      </c>
      <c r="DX7" s="39">
        <v>9.1</v>
      </c>
      <c r="DY7" s="39">
        <v>12.35</v>
      </c>
      <c r="DZ7" s="39">
        <v>11.91</v>
      </c>
      <c r="EA7" s="39">
        <v>20.02</v>
      </c>
      <c r="EB7" s="39">
        <v>18.03</v>
      </c>
      <c r="EC7" s="39">
        <v>11.65</v>
      </c>
      <c r="ED7" s="39">
        <v>3.39</v>
      </c>
      <c r="EE7" s="39">
        <v>0.98</v>
      </c>
      <c r="EF7" s="39">
        <v>0.97</v>
      </c>
      <c r="EG7" s="39">
        <v>0.8</v>
      </c>
      <c r="EH7" s="39">
        <v>0.99</v>
      </c>
      <c r="EI7" s="39">
        <v>0.53</v>
      </c>
      <c r="EJ7" s="39">
        <v>0.42</v>
      </c>
      <c r="EK7" s="39">
        <v>0.67</v>
      </c>
      <c r="EL7" s="39">
        <v>0.52</v>
      </c>
      <c r="EM7" s="39">
        <v>0.46</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2020-01-22T06:45:13Z</cp:lastPrinted>
  <dcterms:created xsi:type="dcterms:W3CDTF">2019-12-05T04:11:56Z</dcterms:created>
  <dcterms:modified xsi:type="dcterms:W3CDTF">2020-02-04T07:55:58Z</dcterms:modified>
  <cp:category/>
</cp:coreProperties>
</file>