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4 富岡地域医療企業団（富岡総合病院、七日市病院）\"/>
    </mc:Choice>
  </mc:AlternateContent>
  <workbookProtection workbookAlgorithmName="SHA-512" workbookHashValue="QDDoxOc+5JCOPjjF1gFcSNPuIooHVMuKEdLY6wIhZ4MsRiOK52EYfXXernE2cwBBnFSoZuAeG/Bo8b3qR826Bg==" workbookSaltValue="qBgiOWc4zBNtoS8GWndKQ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MH78" i="4" s="1"/>
  <c r="B11" i="5"/>
  <c r="JJ78" i="4" s="1"/>
  <c r="EW7" i="5"/>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54" i="4"/>
  <c r="KF54"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MN32" i="4"/>
  <c r="KF32" i="4"/>
  <c r="LP12" i="4"/>
  <c r="JW12" i="4"/>
  <c r="ID12" i="4"/>
  <c r="EG12" i="4"/>
  <c r="CN12" i="4"/>
  <c r="B12" i="4"/>
  <c r="JW10" i="4"/>
  <c r="ID10" i="4"/>
  <c r="FZ10" i="4"/>
  <c r="EG10" i="4"/>
  <c r="CN10" i="4"/>
  <c r="AU10" i="4"/>
  <c r="B10" i="4"/>
  <c r="LP8" i="4"/>
  <c r="JW8" i="4"/>
  <c r="ID8" i="4"/>
  <c r="FZ8" i="4"/>
  <c r="CN8" i="4"/>
  <c r="AU8" i="4"/>
  <c r="B8" i="4"/>
  <c r="LY54" i="4" l="1"/>
  <c r="LY32" i="4"/>
  <c r="IK54" i="4"/>
  <c r="EW32" i="4"/>
  <c r="LO78" i="4"/>
  <c r="IK32" i="4"/>
  <c r="GT78" i="4"/>
  <c r="EW54" i="4"/>
  <c r="BZ78" i="4"/>
  <c r="BI54" i="4"/>
  <c r="BI32" i="4"/>
  <c r="P32" i="4"/>
  <c r="P54" i="4"/>
  <c r="BX54" i="4"/>
  <c r="U78" i="4"/>
  <c r="CS78" i="4"/>
  <c r="C11" i="5"/>
  <c r="BX32" i="4"/>
  <c r="DD32" i="4"/>
  <c r="DD54" i="4"/>
  <c r="EO78" i="4"/>
  <c r="D11" i="5"/>
  <c r="FL32" i="4"/>
  <c r="FL54" i="4"/>
  <c r="HM78" i="4"/>
  <c r="GR32" i="4"/>
  <c r="IZ32" i="4"/>
  <c r="GR54" i="4"/>
  <c r="IZ54" i="4"/>
  <c r="FH78" i="4" l="1"/>
  <c r="DS54" i="4"/>
  <c r="DS32" i="4"/>
  <c r="AE54" i="4"/>
  <c r="AE32" i="4"/>
  <c r="KC78" i="4"/>
  <c r="HG54" i="4"/>
  <c r="AN78" i="4"/>
  <c r="KU32" i="4"/>
  <c r="KU54" i="4"/>
  <c r="HG32" i="4"/>
  <c r="BG78" i="4"/>
  <c r="AT54" i="4"/>
  <c r="AT32" i="4"/>
  <c r="LJ32" i="4"/>
  <c r="EH32" i="4"/>
  <c r="LJ54" i="4"/>
  <c r="GA78" i="4"/>
  <c r="EH54" i="4"/>
  <c r="KV78" i="4"/>
  <c r="HV54" i="4"/>
  <c r="HV32" i="4"/>
</calcChain>
</file>

<file path=xl/sharedStrings.xml><?xml version="1.0" encoding="utf-8"?>
<sst xmlns="http://schemas.openxmlformats.org/spreadsheetml/2006/main" count="321" uniqueCount="179">
  <si>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</si>
  <si>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</si>
  <si>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</si>
  <si>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</si>
  <si>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</si>
  <si>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</si>
  <si>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</si>
  <si>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</si>
  <si>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</si>
  <si>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</si>
  <si>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</si>
  <si>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</si>
  <si>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</si>
  <si>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</si>
  <si>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</si>
  <si>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</si>
  <si>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</si>
  <si>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</si>
  <si>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</si>
  <si>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</si>
  <si>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</si>
  <si>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</si>
  <si>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</si>
  <si>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</si>
  <si>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</si>
  <si>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</si>
  <si>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</si>
  <si>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</si>
  <si>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</si>
  <si>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</si>
  <si>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</si>
  <si>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</si>
  <si>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</si>
  <si>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</si>
  <si>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</si>
  <si>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</si>
  <si>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</si>
  <si>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</si>
  <si>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</si>
  <si>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</si>
  <si>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</si>
  <si>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</si>
  <si>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</si>
  <si>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</si>
  <si>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</si>
  <si>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</si>
  <si>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</si>
  <si>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</si>
  <si>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</si>
  <si>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</si>
  <si>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</si>
  <si>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</si>
  <si>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</si>
  <si>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</si>
  <si>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</si>
  <si>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</si>
  <si>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</si>
  <si>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</si>
  <si>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</si>
  <si>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</si>
  <si>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</si>
  <si>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</si>
  <si>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</si>
  <si>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</si>
  <si>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</si>
  <si>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</si>
  <si>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</si>
  <si>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</si>
  <si>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</si>
  <si>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</si>
  <si>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</si>
  <si>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</si>
  <si>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</si>
  <si>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</si>
  <si>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</si>
  <si>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</si>
  <si>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</si>
  <si>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</si>
  <si>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</si>
  <si>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</si>
  <si>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</si>
  <si>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</si>
  <si>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</si>
  <si>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</si>
  <si>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</si>
  <si>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</si>
  <si>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</si>
  <si>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</si>
  <si>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</si>
  <si>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</si>
  <si>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</si>
  <si>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</si>
  <si>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</si>
  <si>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</si>
  <si>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</si>
  <si>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</si>
  <si>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</si>
  <si>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</si>
  <si>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</si>
  <si>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</si>
  <si>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</si>
  <si>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</si>
  <si>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</si>
  <si>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</si>
  <si>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</si>
  <si>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</si>
  <si>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</si>
  <si>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</si>
  <si>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</si>
  <si>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</si>
  <si>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</si>
  <si>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</si>
  <si>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</si>
  <si>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</si>
  <si>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</si>
  <si>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</si>
  <si>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</si>
  <si>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</si>
  <si>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</si>
  <si>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</si>
  <si>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</si>
  <si>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</si>
  <si>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</si>
  <si>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</si>
  <si>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</si>
  <si>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</si>
  <si>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</si>
  <si>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</si>
  <si>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</si>
  <si>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</si>
  <si>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</si>
  <si>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</si>
  <si>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</si>
  <si>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</si>
  <si>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</si>
  <si>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</si>
  <si>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</si>
  <si>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</si>
  <si>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</si>
  <si>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</si>
  <si>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</si>
  <si>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</si>
  <si>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</si>
  <si>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</si>
  <si>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</si>
  <si>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</si>
  <si>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</si>
  <si>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</si>
  <si>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</si>
  <si>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</si>
  <si>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</si>
  <si>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当該値(N-3)</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</si>
  <si>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</si>
  <si>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</si>
  <si>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</si>
  <si>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</si>
  <si>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</si>
  <si>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群馬県</t>
  </si>
  <si>
    <t>富岡地域医療企業団</t>
  </si>
  <si>
    <t>七日市病院</t>
  </si>
  <si>
    <t>条例全部</t>
  </si>
  <si>
    <t>病院事業</t>
  </si>
  <si>
    <t>一般病院</t>
  </si>
  <si>
    <t>100床以上～200床未満</t>
  </si>
  <si>
    <t>その他</t>
  </si>
  <si>
    <t>直営</t>
  </si>
  <si>
    <t>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</si>
  <si>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</si>
  <si>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</si>
  <si>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</si>
  <si>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</si>
  <si>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</si>
  <si>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</si>
  <si>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</si>
  <si>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</si>
  <si>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富岡構想区域で不足している回復期機能の病床を補う役割を担っている。
・回復期機能病床でのリハビリテーション継続。
・サブアキュートを中心とした患者の受入を行い在宅復帰の充実を図り、訪問診療、訪問看護を含めた病院としてできる、地域包括ケアシステムの実施。
・急性期病院、地域の診療所及び施設との連携強化に努める。</t>
    <rPh sb="0" eb="2">
      <t>トミオカ</t>
    </rPh>
    <rPh sb="2" eb="4">
      <t>コウソウ</t>
    </rPh>
    <rPh sb="4" eb="6">
      <t>クイキ</t>
    </rPh>
    <rPh sb="7" eb="9">
      <t>フソク</t>
    </rPh>
    <rPh sb="13" eb="15">
      <t>カイフク</t>
    </rPh>
    <rPh sb="15" eb="16">
      <t>キ</t>
    </rPh>
    <rPh sb="16" eb="18">
      <t>キノウ</t>
    </rPh>
    <rPh sb="19" eb="21">
      <t>ビョウショウ</t>
    </rPh>
    <rPh sb="22" eb="23">
      <t>オギナ</t>
    </rPh>
    <rPh sb="24" eb="26">
      <t>ヤクワリ</t>
    </rPh>
    <rPh sb="27" eb="28">
      <t>ニナ</t>
    </rPh>
    <rPh sb="35" eb="37">
      <t>カイフク</t>
    </rPh>
    <rPh sb="37" eb="38">
      <t>キ</t>
    </rPh>
    <rPh sb="38" eb="40">
      <t>キノウ</t>
    </rPh>
    <rPh sb="40" eb="42">
      <t>ビョウショウ</t>
    </rPh>
    <rPh sb="53" eb="55">
      <t>ケイゾク</t>
    </rPh>
    <rPh sb="66" eb="68">
      <t>チュウシン</t>
    </rPh>
    <rPh sb="71" eb="73">
      <t>カンジャ</t>
    </rPh>
    <rPh sb="74" eb="76">
      <t>ウケイレ</t>
    </rPh>
    <rPh sb="77" eb="78">
      <t>オコナ</t>
    </rPh>
    <rPh sb="79" eb="81">
      <t>ザイタク</t>
    </rPh>
    <rPh sb="81" eb="83">
      <t>フッキ</t>
    </rPh>
    <rPh sb="84" eb="86">
      <t>ジュウジツ</t>
    </rPh>
    <rPh sb="87" eb="88">
      <t>ハカ</t>
    </rPh>
    <rPh sb="90" eb="92">
      <t>ホウモン</t>
    </rPh>
    <rPh sb="92" eb="94">
      <t>シンリョウ</t>
    </rPh>
    <rPh sb="95" eb="97">
      <t>ホウモン</t>
    </rPh>
    <rPh sb="97" eb="99">
      <t>カンゴ</t>
    </rPh>
    <rPh sb="100" eb="101">
      <t>フク</t>
    </rPh>
    <rPh sb="103" eb="105">
      <t>ビョウイン</t>
    </rPh>
    <rPh sb="112" eb="114">
      <t>チイキ</t>
    </rPh>
    <rPh sb="114" eb="116">
      <t>ホウカツ</t>
    </rPh>
    <rPh sb="123" eb="125">
      <t>ジッシ</t>
    </rPh>
    <rPh sb="128" eb="131">
      <t>キュウセイキ</t>
    </rPh>
    <rPh sb="131" eb="133">
      <t>ビョウイン</t>
    </rPh>
    <rPh sb="134" eb="136">
      <t>チイキ</t>
    </rPh>
    <rPh sb="137" eb="140">
      <t>シンリョウジョ</t>
    </rPh>
    <rPh sb="140" eb="141">
      <t>オヨ</t>
    </rPh>
    <rPh sb="142" eb="144">
      <t>シセツ</t>
    </rPh>
    <rPh sb="146" eb="148">
      <t>レンケイ</t>
    </rPh>
    <rPh sb="148" eb="150">
      <t>キョウカ</t>
    </rPh>
    <rPh sb="151" eb="152">
      <t>ツト</t>
    </rPh>
    <phoneticPr fontId="5"/>
  </si>
  <si>
    <t xml:space="preserve">平成30年度においては、有形固定資産の更新を進めているなか目標としている経常収支比率100％以上を継続することができた。
今後も回復期機能を継続し、在宅での訪問診療、訪問看護を充実させ地域のニーズに応えていきたい。また、富岡総合病院と一体として運営していくなかで、病院機能、ベッドコントロールなど連携を強化していく。
</t>
    <phoneticPr fontId="5"/>
  </si>
  <si>
    <t>①経常収支は健全な水準にあるといえます。
②医業収支は健全な水準にあるといえます。
③累積欠損金は発生しておりません。
④回復期機能の病院として平均在院日数の短縮化を図っており前年より減少してしまった。
⑤平均在院日数の短縮化により前年より若干高くなっているが、内科とリハビリ主体の回復期病院ため、平均値を下回っていると考えます。
⑥平成30年度は在宅医療支援事業を附帯事業とし外来収益に計上したが、患者数に居宅サービスの人数を含まなかったため上昇した。居宅サービスの人数を含めた正しい当該値は8,408円であり、病院事業でみると在宅療養支援病院として訪問診療等に力を入れているが、入院と同様に平均値を下回っていると考えます。
⑦全国平均値を上回っていますが、①②とも100％を上回っているため、当院は人員により収益確保がなされていると考えています。
⑧院外処方せん率98％と診療材料等の購入が少ないことで、当院の費用構成バランスがとれていると考えます。</t>
    <rPh sb="167" eb="169">
      <t>ヘイセイ</t>
    </rPh>
    <rPh sb="171" eb="173">
      <t>ネンド</t>
    </rPh>
    <rPh sb="174" eb="176">
      <t>ザイタク</t>
    </rPh>
    <rPh sb="176" eb="178">
      <t>イリョウ</t>
    </rPh>
    <rPh sb="178" eb="180">
      <t>シエン</t>
    </rPh>
    <rPh sb="180" eb="182">
      <t>ジギョウ</t>
    </rPh>
    <rPh sb="183" eb="185">
      <t>フタイ</t>
    </rPh>
    <rPh sb="185" eb="187">
      <t>ジギョウ</t>
    </rPh>
    <rPh sb="189" eb="191">
      <t>ガイライ</t>
    </rPh>
    <rPh sb="191" eb="193">
      <t>シュウエキ</t>
    </rPh>
    <rPh sb="194" eb="196">
      <t>ケイジョウ</t>
    </rPh>
    <rPh sb="200" eb="203">
      <t>カンジャスウ</t>
    </rPh>
    <rPh sb="204" eb="206">
      <t>キョタク</t>
    </rPh>
    <rPh sb="211" eb="213">
      <t>ニンズウ</t>
    </rPh>
    <rPh sb="214" eb="215">
      <t>フク</t>
    </rPh>
    <rPh sb="222" eb="224">
      <t>ジョウショウ</t>
    </rPh>
    <rPh sb="227" eb="229">
      <t>キョタク</t>
    </rPh>
    <rPh sb="234" eb="236">
      <t>ニンズウ</t>
    </rPh>
    <rPh sb="237" eb="238">
      <t>フク</t>
    </rPh>
    <rPh sb="240" eb="241">
      <t>タダ</t>
    </rPh>
    <rPh sb="243" eb="245">
      <t>トウガイ</t>
    </rPh>
    <rPh sb="245" eb="246">
      <t>チ</t>
    </rPh>
    <rPh sb="252" eb="253">
      <t>エン</t>
    </rPh>
    <rPh sb="257" eb="259">
      <t>ビョウイン</t>
    </rPh>
    <rPh sb="259" eb="261">
      <t>ジギョウ</t>
    </rPh>
    <phoneticPr fontId="5"/>
  </si>
  <si>
    <t>有形固定資産減価償却率が平均値を下回っているのは、増改築工事が開院後2回行われ、2回目は平成26年度完成のため、帳簿価格が増加していることが原因となっている。しかし病院本館（H4年建設）の老朽化は進んでいます。器械備品減価償却率が平均値を上回っているのは、ベッド等高額機器の使用年数をなるべく長くしているのと、高額機器の買換えも少ないためと考えます。全体的には老朽化が進んでいるため、計画的な投資が必要と考えます。</t>
    <rPh sb="0" eb="2">
      <t>ユウケイ</t>
    </rPh>
    <rPh sb="2" eb="4">
      <t>コテイ</t>
    </rPh>
    <rPh sb="4" eb="6">
      <t>シサン</t>
    </rPh>
    <rPh sb="6" eb="8">
      <t>ゲンカ</t>
    </rPh>
    <rPh sb="8" eb="10">
      <t>ショウキャク</t>
    </rPh>
    <rPh sb="10" eb="11">
      <t>リツ</t>
    </rPh>
    <rPh sb="12" eb="15">
      <t>ヘイキンチ</t>
    </rPh>
    <rPh sb="16" eb="18">
      <t>シタマワ</t>
    </rPh>
    <rPh sb="105" eb="107">
      <t>キカイ</t>
    </rPh>
    <rPh sb="107" eb="109">
      <t>ビヒン</t>
    </rPh>
    <rPh sb="109" eb="111">
      <t>ゲンカ</t>
    </rPh>
    <rPh sb="111" eb="113">
      <t>ショウキャク</t>
    </rPh>
    <rPh sb="113" eb="114">
      <t>リツ</t>
    </rPh>
    <rPh sb="115" eb="118">
      <t>ヘイキンチ</t>
    </rPh>
    <rPh sb="119" eb="12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</si>
</sst>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92.6</c:v>
                </c:pt>
                <c:pt idx="1">
                  <c:v>90.6</c:v>
                </c:pt>
                <c:pt idx="2">
                  <c:v>87.4</c:v>
                </c:pt>
                <c:pt idx="3">
                  <c:v>88.6</c:v>
                </c:pt>
                <c:pt idx="4">
                  <c:v>78.7</c:v>
                </c:pt>
              </c:numCache>
            </c:numRef>
          </c:val>
          <c:extLst xmlns:c16r2="http://schemas.microsoft.com/office/drawing/2015/06/chart">
            <c:ext xmlns:c16="http://schemas.microsoft.com/office/drawing/2014/chart" uri="{C3380CC4-5D6E-409C-BE32-E72D297353CC}">
              <c16:uniqueId val="{00000000-D3C5-4627-BB46-30E73E184D97}"/>
            </c:ext>
          </c:extLst>
        </c:ser>
        <c:dLbls>
          <c:showLegendKey val="0"/>
          <c:showVal val="0"/>
          <c:showCatName val="0"/>
          <c:showSerName val="0"/>
          <c:showPercent val="0"/>
          <c:showBubbleSize val="0"/>
        </c:dLbls>
        <c:gapWidth val="150"/>
        <c:axId val="372349024"/>
        <c:axId val="37234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D3C5-4627-BB46-30E73E184D97}"/>
            </c:ext>
          </c:extLst>
        </c:ser>
        <c:dLbls>
          <c:showLegendKey val="0"/>
          <c:showVal val="0"/>
          <c:showCatName val="0"/>
          <c:showSerName val="0"/>
          <c:showPercent val="0"/>
          <c:showBubbleSize val="0"/>
        </c:dLbls>
        <c:marker val="1"/>
        <c:smooth val="0"/>
        <c:axId val="372349024"/>
        <c:axId val="372349416"/>
      </c:lineChart>
      <c:dateAx>
        <c:axId val="372349024"/>
        <c:scaling>
          <c:orientation val="minMax"/>
        </c:scaling>
        <c:delete val="1"/>
        <c:axPos val="b"/>
        <c:numFmt formatCode="ge" sourceLinked="1"/>
        <c:majorTickMark val="none"/>
        <c:minorTickMark val="none"/>
        <c:tickLblPos val="none"/>
        <c:crossAx val="372349416"/>
        <c:crosses val="autoZero"/>
        <c:auto val="1"/>
        <c:lblOffset val="100"/>
        <c:baseTimeUnit val="years"/>
      </c:dateAx>
      <c:valAx>
        <c:axId val="37234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34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08-41C9-B645-16F71C245895}"/>
            </c:ext>
          </c:extLst>
        </c:ser>
        <c:dLbls>
          <c:showLegendKey val="0"/>
          <c:showVal val="0"/>
          <c:showCatName val="0"/>
          <c:showSerName val="0"/>
          <c:showPercent val="0"/>
          <c:showBubbleSize val="0"/>
        </c:dLbls>
        <c:gapWidth val="150"/>
        <c:axId val="372349808"/>
        <c:axId val="27115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8708-41C9-B645-16F71C245895}"/>
            </c:ext>
          </c:extLst>
        </c:ser>
        <c:dLbls>
          <c:showLegendKey val="0"/>
          <c:showVal val="0"/>
          <c:showCatName val="0"/>
          <c:showSerName val="0"/>
          <c:showPercent val="0"/>
          <c:showBubbleSize val="0"/>
        </c:dLbls>
        <c:marker val="1"/>
        <c:smooth val="0"/>
        <c:axId val="372349808"/>
        <c:axId val="271158168"/>
      </c:lineChart>
      <c:dateAx>
        <c:axId val="372349808"/>
        <c:scaling>
          <c:orientation val="minMax"/>
        </c:scaling>
        <c:delete val="1"/>
        <c:axPos val="b"/>
        <c:numFmt formatCode="ge" sourceLinked="1"/>
        <c:majorTickMark val="none"/>
        <c:minorTickMark val="none"/>
        <c:tickLblPos val="none"/>
        <c:crossAx val="271158168"/>
        <c:crosses val="autoZero"/>
        <c:auto val="1"/>
        <c:lblOffset val="100"/>
        <c:baseTimeUnit val="years"/>
      </c:dateAx>
      <c:valAx>
        <c:axId val="27115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34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104.2</c:v>
                </c:pt>
                <c:pt idx="1">
                  <c:v>102.8</c:v>
                </c:pt>
                <c:pt idx="2">
                  <c:v>102</c:v>
                </c:pt>
                <c:pt idx="3">
                  <c:v>107.5</c:v>
                </c:pt>
                <c:pt idx="4">
                  <c:v>103.2</c:v>
                </c:pt>
              </c:numCache>
            </c:numRef>
          </c:val>
          <c:extLst xmlns:c16r2="http://schemas.microsoft.com/office/drawing/2015/06/chart">
            <c:ext xmlns:c16="http://schemas.microsoft.com/office/drawing/2014/chart" uri="{C3380CC4-5D6E-409C-BE32-E72D297353CC}">
              <c16:uniqueId val="{00000000-EE69-463E-85DE-0C9F4D3D2665}"/>
            </c:ext>
          </c:extLst>
        </c:ser>
        <c:dLbls>
          <c:showLegendKey val="0"/>
          <c:showVal val="0"/>
          <c:showCatName val="0"/>
          <c:showSerName val="0"/>
          <c:showPercent val="0"/>
          <c:showBubbleSize val="0"/>
        </c:dLbls>
        <c:gapWidth val="150"/>
        <c:axId val="271157384"/>
        <c:axId val="27115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EE69-463E-85DE-0C9F4D3D2665}"/>
            </c:ext>
          </c:extLst>
        </c:ser>
        <c:dLbls>
          <c:showLegendKey val="0"/>
          <c:showVal val="0"/>
          <c:showCatName val="0"/>
          <c:showSerName val="0"/>
          <c:showPercent val="0"/>
          <c:showBubbleSize val="0"/>
        </c:dLbls>
        <c:marker val="1"/>
        <c:smooth val="0"/>
        <c:axId val="271157384"/>
        <c:axId val="271158952"/>
      </c:lineChart>
      <c:dateAx>
        <c:axId val="271157384"/>
        <c:scaling>
          <c:orientation val="minMax"/>
        </c:scaling>
        <c:delete val="1"/>
        <c:axPos val="b"/>
        <c:numFmt formatCode="ge" sourceLinked="1"/>
        <c:majorTickMark val="none"/>
        <c:minorTickMark val="none"/>
        <c:tickLblPos val="none"/>
        <c:crossAx val="271158952"/>
        <c:crosses val="autoZero"/>
        <c:auto val="1"/>
        <c:lblOffset val="100"/>
        <c:baseTimeUnit val="years"/>
      </c:dateAx>
      <c:valAx>
        <c:axId val="27115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15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102.2</c:v>
                </c:pt>
                <c:pt idx="1">
                  <c:v>101</c:v>
                </c:pt>
                <c:pt idx="2">
                  <c:v>100.5</c:v>
                </c:pt>
                <c:pt idx="3">
                  <c:v>107.6</c:v>
                </c:pt>
                <c:pt idx="4">
                  <c:v>103.6</c:v>
                </c:pt>
              </c:numCache>
            </c:numRef>
          </c:val>
          <c:extLst xmlns:c16r2="http://schemas.microsoft.com/office/drawing/2015/06/chart">
            <c:ext xmlns:c16="http://schemas.microsoft.com/office/drawing/2014/chart" uri="{C3380CC4-5D6E-409C-BE32-E72D297353CC}">
              <c16:uniqueId val="{00000000-534B-4CB2-A0CB-CBBF86BD1B10}"/>
            </c:ext>
          </c:extLst>
        </c:ser>
        <c:dLbls>
          <c:showLegendKey val="0"/>
          <c:showVal val="0"/>
          <c:showCatName val="0"/>
          <c:showSerName val="0"/>
          <c:showPercent val="0"/>
          <c:showBubbleSize val="0"/>
        </c:dLbls>
        <c:gapWidth val="150"/>
        <c:axId val="271159344"/>
        <c:axId val="2751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534B-4CB2-A0CB-CBBF86BD1B10}"/>
            </c:ext>
          </c:extLst>
        </c:ser>
        <c:dLbls>
          <c:showLegendKey val="0"/>
          <c:showVal val="0"/>
          <c:showCatName val="0"/>
          <c:showSerName val="0"/>
          <c:showPercent val="0"/>
          <c:showBubbleSize val="0"/>
        </c:dLbls>
        <c:marker val="1"/>
        <c:smooth val="0"/>
        <c:axId val="271159344"/>
        <c:axId val="275142336"/>
      </c:lineChart>
      <c:dateAx>
        <c:axId val="271159344"/>
        <c:scaling>
          <c:orientation val="minMax"/>
        </c:scaling>
        <c:delete val="1"/>
        <c:axPos val="b"/>
        <c:numFmt formatCode="ge" sourceLinked="1"/>
        <c:majorTickMark val="none"/>
        <c:minorTickMark val="none"/>
        <c:tickLblPos val="none"/>
        <c:crossAx val="275142336"/>
        <c:crosses val="autoZero"/>
        <c:auto val="1"/>
        <c:lblOffset val="100"/>
        <c:baseTimeUnit val="years"/>
      </c:dateAx>
      <c:valAx>
        <c:axId val="27514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115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29.3</c:v>
                </c:pt>
                <c:pt idx="1">
                  <c:v>31.3</c:v>
                </c:pt>
                <c:pt idx="2">
                  <c:v>33.200000000000003</c:v>
                </c:pt>
                <c:pt idx="3">
                  <c:v>35.1</c:v>
                </c:pt>
                <c:pt idx="4">
                  <c:v>37.6</c:v>
                </c:pt>
              </c:numCache>
            </c:numRef>
          </c:val>
          <c:extLst xmlns:c16r2="http://schemas.microsoft.com/office/drawing/2015/06/chart">
            <c:ext xmlns:c16="http://schemas.microsoft.com/office/drawing/2014/chart" uri="{C3380CC4-5D6E-409C-BE32-E72D297353CC}">
              <c16:uniqueId val="{00000000-34DF-4419-88AA-D8D389C87600}"/>
            </c:ext>
          </c:extLst>
        </c:ser>
        <c:dLbls>
          <c:showLegendKey val="0"/>
          <c:showVal val="0"/>
          <c:showCatName val="0"/>
          <c:showSerName val="0"/>
          <c:showPercent val="0"/>
          <c:showBubbleSize val="0"/>
        </c:dLbls>
        <c:gapWidth val="150"/>
        <c:axId val="275140768"/>
        <c:axId val="27514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34DF-4419-88AA-D8D389C87600}"/>
            </c:ext>
          </c:extLst>
        </c:ser>
        <c:dLbls>
          <c:showLegendKey val="0"/>
          <c:showVal val="0"/>
          <c:showCatName val="0"/>
          <c:showSerName val="0"/>
          <c:showPercent val="0"/>
          <c:showBubbleSize val="0"/>
        </c:dLbls>
        <c:marker val="1"/>
        <c:smooth val="0"/>
        <c:axId val="275140768"/>
        <c:axId val="275143120"/>
      </c:lineChart>
      <c:dateAx>
        <c:axId val="275140768"/>
        <c:scaling>
          <c:orientation val="minMax"/>
        </c:scaling>
        <c:delete val="1"/>
        <c:axPos val="b"/>
        <c:numFmt formatCode="ge" sourceLinked="1"/>
        <c:majorTickMark val="none"/>
        <c:minorTickMark val="none"/>
        <c:tickLblPos val="none"/>
        <c:crossAx val="275143120"/>
        <c:crosses val="autoZero"/>
        <c:auto val="1"/>
        <c:lblOffset val="100"/>
        <c:baseTimeUnit val="years"/>
      </c:dateAx>
      <c:valAx>
        <c:axId val="27514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1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74.099999999999994</c:v>
                </c:pt>
                <c:pt idx="1">
                  <c:v>76.599999999999994</c:v>
                </c:pt>
                <c:pt idx="2">
                  <c:v>77.900000000000006</c:v>
                </c:pt>
                <c:pt idx="3">
                  <c:v>81.099999999999994</c:v>
                </c:pt>
                <c:pt idx="4">
                  <c:v>84.6</c:v>
                </c:pt>
              </c:numCache>
            </c:numRef>
          </c:val>
          <c:extLst xmlns:c16r2="http://schemas.microsoft.com/office/drawing/2015/06/chart">
            <c:ext xmlns:c16="http://schemas.microsoft.com/office/drawing/2014/chart" uri="{C3380CC4-5D6E-409C-BE32-E72D297353CC}">
              <c16:uniqueId val="{00000000-BD9A-4D2A-8F4A-000B76A0391F}"/>
            </c:ext>
          </c:extLst>
        </c:ser>
        <c:dLbls>
          <c:showLegendKey val="0"/>
          <c:showVal val="0"/>
          <c:showCatName val="0"/>
          <c:showSerName val="0"/>
          <c:showPercent val="0"/>
          <c:showBubbleSize val="0"/>
        </c:dLbls>
        <c:gapWidth val="150"/>
        <c:axId val="165743792"/>
        <c:axId val="16574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BD9A-4D2A-8F4A-000B76A0391F}"/>
            </c:ext>
          </c:extLst>
        </c:ser>
        <c:dLbls>
          <c:showLegendKey val="0"/>
          <c:showVal val="0"/>
          <c:showCatName val="0"/>
          <c:showSerName val="0"/>
          <c:showPercent val="0"/>
          <c:showBubbleSize val="0"/>
        </c:dLbls>
        <c:marker val="1"/>
        <c:smooth val="0"/>
        <c:axId val="165743792"/>
        <c:axId val="165744968"/>
      </c:lineChart>
      <c:dateAx>
        <c:axId val="165743792"/>
        <c:scaling>
          <c:orientation val="minMax"/>
        </c:scaling>
        <c:delete val="1"/>
        <c:axPos val="b"/>
        <c:numFmt formatCode="ge" sourceLinked="1"/>
        <c:majorTickMark val="none"/>
        <c:minorTickMark val="none"/>
        <c:tickLblPos val="none"/>
        <c:crossAx val="165744968"/>
        <c:crosses val="autoZero"/>
        <c:auto val="1"/>
        <c:lblOffset val="100"/>
        <c:baseTimeUnit val="years"/>
      </c:dateAx>
      <c:valAx>
        <c:axId val="16574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4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20058722</c:v>
                </c:pt>
                <c:pt idx="1">
                  <c:v>19975260</c:v>
                </c:pt>
                <c:pt idx="2">
                  <c:v>19928278</c:v>
                </c:pt>
                <c:pt idx="3">
                  <c:v>20040710</c:v>
                </c:pt>
                <c:pt idx="4">
                  <c:v>20130817</c:v>
                </c:pt>
              </c:numCache>
            </c:numRef>
          </c:val>
          <c:extLst xmlns:c16r2="http://schemas.microsoft.com/office/drawing/2015/06/chart">
            <c:ext xmlns:c16="http://schemas.microsoft.com/office/drawing/2014/chart" uri="{C3380CC4-5D6E-409C-BE32-E72D297353CC}">
              <c16:uniqueId val="{00000000-8611-4A54-BE64-401D0F30D90C}"/>
            </c:ext>
          </c:extLst>
        </c:ser>
        <c:dLbls>
          <c:showLegendKey val="0"/>
          <c:showVal val="0"/>
          <c:showCatName val="0"/>
          <c:showSerName val="0"/>
          <c:showPercent val="0"/>
          <c:showBubbleSize val="0"/>
        </c:dLbls>
        <c:gapWidth val="150"/>
        <c:axId val="165744576"/>
        <c:axId val="27708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8611-4A54-BE64-401D0F30D90C}"/>
            </c:ext>
          </c:extLst>
        </c:ser>
        <c:dLbls>
          <c:showLegendKey val="0"/>
          <c:showVal val="0"/>
          <c:showCatName val="0"/>
          <c:showSerName val="0"/>
          <c:showPercent val="0"/>
          <c:showBubbleSize val="0"/>
        </c:dLbls>
        <c:marker val="1"/>
        <c:smooth val="0"/>
        <c:axId val="165744576"/>
        <c:axId val="277086928"/>
      </c:lineChart>
      <c:dateAx>
        <c:axId val="165744576"/>
        <c:scaling>
          <c:orientation val="minMax"/>
        </c:scaling>
        <c:delete val="1"/>
        <c:axPos val="b"/>
        <c:numFmt formatCode="ge" sourceLinked="1"/>
        <c:majorTickMark val="none"/>
        <c:minorTickMark val="none"/>
        <c:tickLblPos val="none"/>
        <c:crossAx val="277086928"/>
        <c:crosses val="autoZero"/>
        <c:auto val="1"/>
        <c:lblOffset val="100"/>
        <c:baseTimeUnit val="years"/>
      </c:dateAx>
      <c:valAx>
        <c:axId val="27708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7.7</c:v>
                </c:pt>
                <c:pt idx="1">
                  <c:v>7.3</c:v>
                </c:pt>
                <c:pt idx="2">
                  <c:v>6.7</c:v>
                </c:pt>
                <c:pt idx="3">
                  <c:v>6.5</c:v>
                </c:pt>
                <c:pt idx="4">
                  <c:v>5.2</c:v>
                </c:pt>
              </c:numCache>
            </c:numRef>
          </c:val>
          <c:extLst xmlns:c16r2="http://schemas.microsoft.com/office/drawing/2015/06/chart">
            <c:ext xmlns:c16="http://schemas.microsoft.com/office/drawing/2014/chart" uri="{C3380CC4-5D6E-409C-BE32-E72D297353CC}">
              <c16:uniqueId val="{00000000-6E40-4091-97F7-509E6BB0F723}"/>
            </c:ext>
          </c:extLst>
        </c:ser>
        <c:dLbls>
          <c:showLegendKey val="0"/>
          <c:showVal val="0"/>
          <c:showCatName val="0"/>
          <c:showSerName val="0"/>
          <c:showPercent val="0"/>
          <c:showBubbleSize val="0"/>
        </c:dLbls>
        <c:gapWidth val="150"/>
        <c:axId val="277084184"/>
        <c:axId val="27708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6E40-4091-97F7-509E6BB0F723}"/>
            </c:ext>
          </c:extLst>
        </c:ser>
        <c:dLbls>
          <c:showLegendKey val="0"/>
          <c:showVal val="0"/>
          <c:showCatName val="0"/>
          <c:showSerName val="0"/>
          <c:showPercent val="0"/>
          <c:showBubbleSize val="0"/>
        </c:dLbls>
        <c:marker val="1"/>
        <c:smooth val="0"/>
        <c:axId val="277084184"/>
        <c:axId val="277084968"/>
      </c:lineChart>
      <c:dateAx>
        <c:axId val="277084184"/>
        <c:scaling>
          <c:orientation val="minMax"/>
        </c:scaling>
        <c:delete val="1"/>
        <c:axPos val="b"/>
        <c:numFmt formatCode="ge" sourceLinked="1"/>
        <c:majorTickMark val="none"/>
        <c:minorTickMark val="none"/>
        <c:tickLblPos val="none"/>
        <c:crossAx val="277084968"/>
        <c:crosses val="autoZero"/>
        <c:auto val="1"/>
        <c:lblOffset val="100"/>
        <c:baseTimeUnit val="years"/>
      </c:dateAx>
      <c:valAx>
        <c:axId val="27708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708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c:v>
                </c:pt>
                <c:pt idx="1">
                  <c:v>70.7</c:v>
                </c:pt>
                <c:pt idx="2">
                  <c:v>72.7</c:v>
                </c:pt>
                <c:pt idx="3">
                  <c:v>68.099999999999994</c:v>
                </c:pt>
                <c:pt idx="4">
                  <c:v>72.5</c:v>
                </c:pt>
              </c:numCache>
            </c:numRef>
          </c:val>
          <c:extLst xmlns:c16r2="http://schemas.microsoft.com/office/drawing/2015/06/chart">
            <c:ext xmlns:c16="http://schemas.microsoft.com/office/drawing/2014/chart" uri="{C3380CC4-5D6E-409C-BE32-E72D297353CC}">
              <c16:uniqueId val="{00000000-BBC8-4F47-90E4-287D128C4C5A}"/>
            </c:ext>
          </c:extLst>
        </c:ser>
        <c:dLbls>
          <c:showLegendKey val="0"/>
          <c:showVal val="0"/>
          <c:showCatName val="0"/>
          <c:showSerName val="0"/>
          <c:showPercent val="0"/>
          <c:showBubbleSize val="0"/>
        </c:dLbls>
        <c:gapWidth val="150"/>
        <c:axId val="270856384"/>
        <c:axId val="27085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BBC8-4F47-90E4-287D128C4C5A}"/>
            </c:ext>
          </c:extLst>
        </c:ser>
        <c:dLbls>
          <c:showLegendKey val="0"/>
          <c:showVal val="0"/>
          <c:showCatName val="0"/>
          <c:showSerName val="0"/>
          <c:showPercent val="0"/>
          <c:showBubbleSize val="0"/>
        </c:dLbls>
        <c:marker val="1"/>
        <c:smooth val="0"/>
        <c:axId val="270856384"/>
        <c:axId val="270855600"/>
      </c:lineChart>
      <c:dateAx>
        <c:axId val="270856384"/>
        <c:scaling>
          <c:orientation val="minMax"/>
        </c:scaling>
        <c:delete val="1"/>
        <c:axPos val="b"/>
        <c:numFmt formatCode="ge" sourceLinked="1"/>
        <c:majorTickMark val="none"/>
        <c:minorTickMark val="none"/>
        <c:tickLblPos val="none"/>
        <c:crossAx val="270855600"/>
        <c:crosses val="autoZero"/>
        <c:auto val="1"/>
        <c:lblOffset val="100"/>
        <c:baseTimeUnit val="years"/>
      </c:dateAx>
      <c:valAx>
        <c:axId val="27085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85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7617</c:v>
                </c:pt>
                <c:pt idx="1">
                  <c:v>7943</c:v>
                </c:pt>
                <c:pt idx="2">
                  <c:v>8196</c:v>
                </c:pt>
                <c:pt idx="3">
                  <c:v>8028</c:v>
                </c:pt>
                <c:pt idx="4">
                  <c:v>12997</c:v>
                </c:pt>
              </c:numCache>
            </c:numRef>
          </c:val>
          <c:extLst xmlns:c16r2="http://schemas.microsoft.com/office/drawing/2015/06/chart">
            <c:ext xmlns:c16="http://schemas.microsoft.com/office/drawing/2014/chart" uri="{C3380CC4-5D6E-409C-BE32-E72D297353CC}">
              <c16:uniqueId val="{00000000-0A45-42B6-85F1-551A6E72068A}"/>
            </c:ext>
          </c:extLst>
        </c:ser>
        <c:dLbls>
          <c:showLegendKey val="0"/>
          <c:showVal val="0"/>
          <c:showCatName val="0"/>
          <c:showSerName val="0"/>
          <c:showPercent val="0"/>
          <c:showBubbleSize val="0"/>
        </c:dLbls>
        <c:gapWidth val="150"/>
        <c:axId val="165741440"/>
        <c:axId val="1084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0A45-42B6-85F1-551A6E72068A}"/>
            </c:ext>
          </c:extLst>
        </c:ser>
        <c:dLbls>
          <c:showLegendKey val="0"/>
          <c:showVal val="0"/>
          <c:showCatName val="0"/>
          <c:showSerName val="0"/>
          <c:showPercent val="0"/>
          <c:showBubbleSize val="0"/>
        </c:dLbls>
        <c:marker val="1"/>
        <c:smooth val="0"/>
        <c:axId val="165741440"/>
        <c:axId val="108433856"/>
      </c:lineChart>
      <c:dateAx>
        <c:axId val="165741440"/>
        <c:scaling>
          <c:orientation val="minMax"/>
        </c:scaling>
        <c:delete val="1"/>
        <c:axPos val="b"/>
        <c:numFmt formatCode="ge" sourceLinked="1"/>
        <c:majorTickMark val="none"/>
        <c:minorTickMark val="none"/>
        <c:tickLblPos val="none"/>
        <c:crossAx val="108433856"/>
        <c:crosses val="autoZero"/>
        <c:auto val="1"/>
        <c:lblOffset val="100"/>
        <c:baseTimeUnit val="years"/>
      </c:dateAx>
      <c:valAx>
        <c:axId val="10843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4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28313</c:v>
                </c:pt>
                <c:pt idx="1">
                  <c:v>27986</c:v>
                </c:pt>
                <c:pt idx="2">
                  <c:v>29051</c:v>
                </c:pt>
                <c:pt idx="3">
                  <c:v>29424</c:v>
                </c:pt>
                <c:pt idx="4">
                  <c:v>30767</c:v>
                </c:pt>
              </c:numCache>
            </c:numRef>
          </c:val>
          <c:extLst xmlns:c16r2="http://schemas.microsoft.com/office/drawing/2015/06/chart">
            <c:ext xmlns:c16="http://schemas.microsoft.com/office/drawing/2014/chart" uri="{C3380CC4-5D6E-409C-BE32-E72D297353CC}">
              <c16:uniqueId val="{00000000-A150-48CB-9CEA-F69E4F630385}"/>
            </c:ext>
          </c:extLst>
        </c:ser>
        <c:dLbls>
          <c:showLegendKey val="0"/>
          <c:showVal val="0"/>
          <c:showCatName val="0"/>
          <c:showSerName val="0"/>
          <c:showPercent val="0"/>
          <c:showBubbleSize val="0"/>
        </c:dLbls>
        <c:gapWidth val="150"/>
        <c:axId val="108435424"/>
        <c:axId val="16565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A150-48CB-9CEA-F69E4F630385}"/>
            </c:ext>
          </c:extLst>
        </c:ser>
        <c:dLbls>
          <c:showLegendKey val="0"/>
          <c:showVal val="0"/>
          <c:showCatName val="0"/>
          <c:showSerName val="0"/>
          <c:showPercent val="0"/>
          <c:showBubbleSize val="0"/>
        </c:dLbls>
        <c:marker val="1"/>
        <c:smooth val="0"/>
        <c:axId val="108435424"/>
        <c:axId val="165652040"/>
      </c:lineChart>
      <c:dateAx>
        <c:axId val="108435424"/>
        <c:scaling>
          <c:orientation val="minMax"/>
        </c:scaling>
        <c:delete val="1"/>
        <c:axPos val="b"/>
        <c:numFmt formatCode="ge" sourceLinked="1"/>
        <c:majorTickMark val="none"/>
        <c:minorTickMark val="none"/>
        <c:tickLblPos val="none"/>
        <c:crossAx val="165652040"/>
        <c:crosses val="autoZero"/>
        <c:auto val="1"/>
        <c:lblOffset val="100"/>
        <c:baseTimeUnit val="years"/>
      </c:dateAx>
      <c:valAx>
        <c:axId val="165652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4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0.07128</cdr:y>
    </cdr:from>
    <cdr:to>
      <cdr:x>1</cdr:x>
      <cdr:y>0.15479</cdr:y>
    </cdr:to>
    <cdr:sp macro="" textlink="法適用_病院事業!$H$90">
      <cdr:nvSpPr>
        <cdr:cNvPr id="2" name="テキスト ボックス 17"/>
        <cdr:cNvSpPr txBox="1"/>
      </cdr:nvSpPr>
      <cdr:spPr>
        <a:xfrm xmlns:a="http://schemas.openxmlformats.org/drawingml/2006/main">
          <a:off x="3394776" y="206158"/>
          <a:ext cx="785108" cy="2415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群馬県富岡地域医療企業団　七日市病院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その他</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112</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57</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4</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169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8552</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112</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57</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169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174</v>
      </c>
      <c r="NN18" s="130"/>
      <c r="NO18" s="125" t="s">
        <v>38</v>
      </c>
      <c r="NP18" s="126"/>
      <c r="NQ18" s="126"/>
      <c r="NR18" s="129" t="s">
        <v>174</v>
      </c>
      <c r="NS18" s="130"/>
      <c r="NT18" s="125" t="s">
        <v>38</v>
      </c>
      <c r="NU18" s="126"/>
      <c r="NV18" s="126"/>
      <c r="NW18" s="129" t="s">
        <v>174</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175</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102.2</v>
      </c>
      <c r="Q33" s="88"/>
      <c r="R33" s="88"/>
      <c r="S33" s="88"/>
      <c r="T33" s="88"/>
      <c r="U33" s="88"/>
      <c r="V33" s="88"/>
      <c r="W33" s="88"/>
      <c r="X33" s="88"/>
      <c r="Y33" s="88"/>
      <c r="Z33" s="88"/>
      <c r="AA33" s="88"/>
      <c r="AB33" s="88"/>
      <c r="AC33" s="88"/>
      <c r="AD33" s="89"/>
      <c r="AE33" s="87">
        <f>データ!AI7</f>
        <v>101</v>
      </c>
      <c r="AF33" s="88"/>
      <c r="AG33" s="88"/>
      <c r="AH33" s="88"/>
      <c r="AI33" s="88"/>
      <c r="AJ33" s="88"/>
      <c r="AK33" s="88"/>
      <c r="AL33" s="88"/>
      <c r="AM33" s="88"/>
      <c r="AN33" s="88"/>
      <c r="AO33" s="88"/>
      <c r="AP33" s="88"/>
      <c r="AQ33" s="88"/>
      <c r="AR33" s="88"/>
      <c r="AS33" s="89"/>
      <c r="AT33" s="87">
        <f>データ!AJ7</f>
        <v>100.5</v>
      </c>
      <c r="AU33" s="88"/>
      <c r="AV33" s="88"/>
      <c r="AW33" s="88"/>
      <c r="AX33" s="88"/>
      <c r="AY33" s="88"/>
      <c r="AZ33" s="88"/>
      <c r="BA33" s="88"/>
      <c r="BB33" s="88"/>
      <c r="BC33" s="88"/>
      <c r="BD33" s="88"/>
      <c r="BE33" s="88"/>
      <c r="BF33" s="88"/>
      <c r="BG33" s="88"/>
      <c r="BH33" s="89"/>
      <c r="BI33" s="87">
        <f>データ!AK7</f>
        <v>107.6</v>
      </c>
      <c r="BJ33" s="88"/>
      <c r="BK33" s="88"/>
      <c r="BL33" s="88"/>
      <c r="BM33" s="88"/>
      <c r="BN33" s="88"/>
      <c r="BO33" s="88"/>
      <c r="BP33" s="88"/>
      <c r="BQ33" s="88"/>
      <c r="BR33" s="88"/>
      <c r="BS33" s="88"/>
      <c r="BT33" s="88"/>
      <c r="BU33" s="88"/>
      <c r="BV33" s="88"/>
      <c r="BW33" s="89"/>
      <c r="BX33" s="87">
        <f>データ!AL7</f>
        <v>103.6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104.2</v>
      </c>
      <c r="DE33" s="88"/>
      <c r="DF33" s="88"/>
      <c r="DG33" s="88"/>
      <c r="DH33" s="88"/>
      <c r="DI33" s="88"/>
      <c r="DJ33" s="88"/>
      <c r="DK33" s="88"/>
      <c r="DL33" s="88"/>
      <c r="DM33" s="88"/>
      <c r="DN33" s="88"/>
      <c r="DO33" s="88"/>
      <c r="DP33" s="88"/>
      <c r="DQ33" s="88"/>
      <c r="DR33" s="89"/>
      <c r="DS33" s="87">
        <f>データ!AT7</f>
        <v>102.8</v>
      </c>
      <c r="DT33" s="88"/>
      <c r="DU33" s="88"/>
      <c r="DV33" s="88"/>
      <c r="DW33" s="88"/>
      <c r="DX33" s="88"/>
      <c r="DY33" s="88"/>
      <c r="DZ33" s="88"/>
      <c r="EA33" s="88"/>
      <c r="EB33" s="88"/>
      <c r="EC33" s="88"/>
      <c r="ED33" s="88"/>
      <c r="EE33" s="88"/>
      <c r="EF33" s="88"/>
      <c r="EG33" s="89"/>
      <c r="EH33" s="87">
        <f>データ!AU7</f>
        <v>102</v>
      </c>
      <c r="EI33" s="88"/>
      <c r="EJ33" s="88"/>
      <c r="EK33" s="88"/>
      <c r="EL33" s="88"/>
      <c r="EM33" s="88"/>
      <c r="EN33" s="88"/>
      <c r="EO33" s="88"/>
      <c r="EP33" s="88"/>
      <c r="EQ33" s="88"/>
      <c r="ER33" s="88"/>
      <c r="ES33" s="88"/>
      <c r="ET33" s="88"/>
      <c r="EU33" s="88"/>
      <c r="EV33" s="89"/>
      <c r="EW33" s="87">
        <f>データ!AV7</f>
        <v>107.5</v>
      </c>
      <c r="EX33" s="88"/>
      <c r="EY33" s="88"/>
      <c r="EZ33" s="88"/>
      <c r="FA33" s="88"/>
      <c r="FB33" s="88"/>
      <c r="FC33" s="88"/>
      <c r="FD33" s="88"/>
      <c r="FE33" s="88"/>
      <c r="FF33" s="88"/>
      <c r="FG33" s="88"/>
      <c r="FH33" s="88"/>
      <c r="FI33" s="88"/>
      <c r="FJ33" s="88"/>
      <c r="FK33" s="89"/>
      <c r="FL33" s="87">
        <f>データ!AW7</f>
        <v>103.2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29.8</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92.6</v>
      </c>
      <c r="KG33" s="88"/>
      <c r="KH33" s="88"/>
      <c r="KI33" s="88"/>
      <c r="KJ33" s="88"/>
      <c r="KK33" s="88"/>
      <c r="KL33" s="88"/>
      <c r="KM33" s="88"/>
      <c r="KN33" s="88"/>
      <c r="KO33" s="88"/>
      <c r="KP33" s="88"/>
      <c r="KQ33" s="88"/>
      <c r="KR33" s="88"/>
      <c r="KS33" s="88"/>
      <c r="KT33" s="89"/>
      <c r="KU33" s="87">
        <f>データ!BP7</f>
        <v>90.6</v>
      </c>
      <c r="KV33" s="88"/>
      <c r="KW33" s="88"/>
      <c r="KX33" s="88"/>
      <c r="KY33" s="88"/>
      <c r="KZ33" s="88"/>
      <c r="LA33" s="88"/>
      <c r="LB33" s="88"/>
      <c r="LC33" s="88"/>
      <c r="LD33" s="88"/>
      <c r="LE33" s="88"/>
      <c r="LF33" s="88"/>
      <c r="LG33" s="88"/>
      <c r="LH33" s="88"/>
      <c r="LI33" s="89"/>
      <c r="LJ33" s="87">
        <f>データ!BQ7</f>
        <v>87.4</v>
      </c>
      <c r="LK33" s="88"/>
      <c r="LL33" s="88"/>
      <c r="LM33" s="88"/>
      <c r="LN33" s="88"/>
      <c r="LO33" s="88"/>
      <c r="LP33" s="88"/>
      <c r="LQ33" s="88"/>
      <c r="LR33" s="88"/>
      <c r="LS33" s="88"/>
      <c r="LT33" s="88"/>
      <c r="LU33" s="88"/>
      <c r="LV33" s="88"/>
      <c r="LW33" s="88"/>
      <c r="LX33" s="89"/>
      <c r="LY33" s="87">
        <f>データ!BR7</f>
        <v>88.6</v>
      </c>
      <c r="LZ33" s="88"/>
      <c r="MA33" s="88"/>
      <c r="MB33" s="88"/>
      <c r="MC33" s="88"/>
      <c r="MD33" s="88"/>
      <c r="ME33" s="88"/>
      <c r="MF33" s="88"/>
      <c r="MG33" s="88"/>
      <c r="MH33" s="88"/>
      <c r="MI33" s="88"/>
      <c r="MJ33" s="88"/>
      <c r="MK33" s="88"/>
      <c r="ML33" s="88"/>
      <c r="MM33" s="89"/>
      <c r="MN33" s="87">
        <f>データ!BS7</f>
        <v>78.7</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28313</v>
      </c>
      <c r="Q55" s="106"/>
      <c r="R55" s="106"/>
      <c r="S55" s="106"/>
      <c r="T55" s="106"/>
      <c r="U55" s="106"/>
      <c r="V55" s="106"/>
      <c r="W55" s="106"/>
      <c r="X55" s="106"/>
      <c r="Y55" s="106"/>
      <c r="Z55" s="106"/>
      <c r="AA55" s="106"/>
      <c r="AB55" s="106"/>
      <c r="AC55" s="106"/>
      <c r="AD55" s="107"/>
      <c r="AE55" s="105">
        <f>データ!CA7</f>
        <v>27986</v>
      </c>
      <c r="AF55" s="106"/>
      <c r="AG55" s="106"/>
      <c r="AH55" s="106"/>
      <c r="AI55" s="106"/>
      <c r="AJ55" s="106"/>
      <c r="AK55" s="106"/>
      <c r="AL55" s="106"/>
      <c r="AM55" s="106"/>
      <c r="AN55" s="106"/>
      <c r="AO55" s="106"/>
      <c r="AP55" s="106"/>
      <c r="AQ55" s="106"/>
      <c r="AR55" s="106"/>
      <c r="AS55" s="107"/>
      <c r="AT55" s="105">
        <f>データ!CB7</f>
        <v>29051</v>
      </c>
      <c r="AU55" s="106"/>
      <c r="AV55" s="106"/>
      <c r="AW55" s="106"/>
      <c r="AX55" s="106"/>
      <c r="AY55" s="106"/>
      <c r="AZ55" s="106"/>
      <c r="BA55" s="106"/>
      <c r="BB55" s="106"/>
      <c r="BC55" s="106"/>
      <c r="BD55" s="106"/>
      <c r="BE55" s="106"/>
      <c r="BF55" s="106"/>
      <c r="BG55" s="106"/>
      <c r="BH55" s="107"/>
      <c r="BI55" s="105">
        <f>データ!CC7</f>
        <v>29424</v>
      </c>
      <c r="BJ55" s="106"/>
      <c r="BK55" s="106"/>
      <c r="BL55" s="106"/>
      <c r="BM55" s="106"/>
      <c r="BN55" s="106"/>
      <c r="BO55" s="106"/>
      <c r="BP55" s="106"/>
      <c r="BQ55" s="106"/>
      <c r="BR55" s="106"/>
      <c r="BS55" s="106"/>
      <c r="BT55" s="106"/>
      <c r="BU55" s="106"/>
      <c r="BV55" s="106"/>
      <c r="BW55" s="107"/>
      <c r="BX55" s="105">
        <f>データ!CD7</f>
        <v>30767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7617</v>
      </c>
      <c r="DE55" s="106"/>
      <c r="DF55" s="106"/>
      <c r="DG55" s="106"/>
      <c r="DH55" s="106"/>
      <c r="DI55" s="106"/>
      <c r="DJ55" s="106"/>
      <c r="DK55" s="106"/>
      <c r="DL55" s="106"/>
      <c r="DM55" s="106"/>
      <c r="DN55" s="106"/>
      <c r="DO55" s="106"/>
      <c r="DP55" s="106"/>
      <c r="DQ55" s="106"/>
      <c r="DR55" s="107"/>
      <c r="DS55" s="105">
        <f>データ!CL7</f>
        <v>7943</v>
      </c>
      <c r="DT55" s="106"/>
      <c r="DU55" s="106"/>
      <c r="DV55" s="106"/>
      <c r="DW55" s="106"/>
      <c r="DX55" s="106"/>
      <c r="DY55" s="106"/>
      <c r="DZ55" s="106"/>
      <c r="EA55" s="106"/>
      <c r="EB55" s="106"/>
      <c r="EC55" s="106"/>
      <c r="ED55" s="106"/>
      <c r="EE55" s="106"/>
      <c r="EF55" s="106"/>
      <c r="EG55" s="107"/>
      <c r="EH55" s="105">
        <f>データ!CM7</f>
        <v>8196</v>
      </c>
      <c r="EI55" s="106"/>
      <c r="EJ55" s="106"/>
      <c r="EK55" s="106"/>
      <c r="EL55" s="106"/>
      <c r="EM55" s="106"/>
      <c r="EN55" s="106"/>
      <c r="EO55" s="106"/>
      <c r="EP55" s="106"/>
      <c r="EQ55" s="106"/>
      <c r="ER55" s="106"/>
      <c r="ES55" s="106"/>
      <c r="ET55" s="106"/>
      <c r="EU55" s="106"/>
      <c r="EV55" s="107"/>
      <c r="EW55" s="105">
        <f>データ!CN7</f>
        <v>8028</v>
      </c>
      <c r="EX55" s="106"/>
      <c r="EY55" s="106"/>
      <c r="EZ55" s="106"/>
      <c r="FA55" s="106"/>
      <c r="FB55" s="106"/>
      <c r="FC55" s="106"/>
      <c r="FD55" s="106"/>
      <c r="FE55" s="106"/>
      <c r="FF55" s="106"/>
      <c r="FG55" s="106"/>
      <c r="FH55" s="106"/>
      <c r="FI55" s="106"/>
      <c r="FJ55" s="106"/>
      <c r="FK55" s="107"/>
      <c r="FL55" s="105">
        <f>データ!CO7</f>
        <v>12997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68</v>
      </c>
      <c r="GS55" s="88"/>
      <c r="GT55" s="88"/>
      <c r="GU55" s="88"/>
      <c r="GV55" s="88"/>
      <c r="GW55" s="88"/>
      <c r="GX55" s="88"/>
      <c r="GY55" s="88"/>
      <c r="GZ55" s="88"/>
      <c r="HA55" s="88"/>
      <c r="HB55" s="88"/>
      <c r="HC55" s="88"/>
      <c r="HD55" s="88"/>
      <c r="HE55" s="88"/>
      <c r="HF55" s="89"/>
      <c r="HG55" s="87">
        <f>データ!CW7</f>
        <v>70.7</v>
      </c>
      <c r="HH55" s="88"/>
      <c r="HI55" s="88"/>
      <c r="HJ55" s="88"/>
      <c r="HK55" s="88"/>
      <c r="HL55" s="88"/>
      <c r="HM55" s="88"/>
      <c r="HN55" s="88"/>
      <c r="HO55" s="88"/>
      <c r="HP55" s="88"/>
      <c r="HQ55" s="88"/>
      <c r="HR55" s="88"/>
      <c r="HS55" s="88"/>
      <c r="HT55" s="88"/>
      <c r="HU55" s="89"/>
      <c r="HV55" s="87">
        <f>データ!CX7</f>
        <v>72.7</v>
      </c>
      <c r="HW55" s="88"/>
      <c r="HX55" s="88"/>
      <c r="HY55" s="88"/>
      <c r="HZ55" s="88"/>
      <c r="IA55" s="88"/>
      <c r="IB55" s="88"/>
      <c r="IC55" s="88"/>
      <c r="ID55" s="88"/>
      <c r="IE55" s="88"/>
      <c r="IF55" s="88"/>
      <c r="IG55" s="88"/>
      <c r="IH55" s="88"/>
      <c r="II55" s="88"/>
      <c r="IJ55" s="89"/>
      <c r="IK55" s="87">
        <f>データ!CY7</f>
        <v>68.099999999999994</v>
      </c>
      <c r="IL55" s="88"/>
      <c r="IM55" s="88"/>
      <c r="IN55" s="88"/>
      <c r="IO55" s="88"/>
      <c r="IP55" s="88"/>
      <c r="IQ55" s="88"/>
      <c r="IR55" s="88"/>
      <c r="IS55" s="88"/>
      <c r="IT55" s="88"/>
      <c r="IU55" s="88"/>
      <c r="IV55" s="88"/>
      <c r="IW55" s="88"/>
      <c r="IX55" s="88"/>
      <c r="IY55" s="89"/>
      <c r="IZ55" s="87">
        <f>データ!CZ7</f>
        <v>72.5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7.7</v>
      </c>
      <c r="KG55" s="88"/>
      <c r="KH55" s="88"/>
      <c r="KI55" s="88"/>
      <c r="KJ55" s="88"/>
      <c r="KK55" s="88"/>
      <c r="KL55" s="88"/>
      <c r="KM55" s="88"/>
      <c r="KN55" s="88"/>
      <c r="KO55" s="88"/>
      <c r="KP55" s="88"/>
      <c r="KQ55" s="88"/>
      <c r="KR55" s="88"/>
      <c r="KS55" s="88"/>
      <c r="KT55" s="89"/>
      <c r="KU55" s="87">
        <f>データ!DH7</f>
        <v>7.3</v>
      </c>
      <c r="KV55" s="88"/>
      <c r="KW55" s="88"/>
      <c r="KX55" s="88"/>
      <c r="KY55" s="88"/>
      <c r="KZ55" s="88"/>
      <c r="LA55" s="88"/>
      <c r="LB55" s="88"/>
      <c r="LC55" s="88"/>
      <c r="LD55" s="88"/>
      <c r="LE55" s="88"/>
      <c r="LF55" s="88"/>
      <c r="LG55" s="88"/>
      <c r="LH55" s="88"/>
      <c r="LI55" s="89"/>
      <c r="LJ55" s="87">
        <f>データ!DI7</f>
        <v>6.7</v>
      </c>
      <c r="LK55" s="88"/>
      <c r="LL55" s="88"/>
      <c r="LM55" s="88"/>
      <c r="LN55" s="88"/>
      <c r="LO55" s="88"/>
      <c r="LP55" s="88"/>
      <c r="LQ55" s="88"/>
      <c r="LR55" s="88"/>
      <c r="LS55" s="88"/>
      <c r="LT55" s="88"/>
      <c r="LU55" s="88"/>
      <c r="LV55" s="88"/>
      <c r="LW55" s="88"/>
      <c r="LX55" s="89"/>
      <c r="LY55" s="87">
        <f>データ!DJ7</f>
        <v>6.5</v>
      </c>
      <c r="LZ55" s="88"/>
      <c r="MA55" s="88"/>
      <c r="MB55" s="88"/>
      <c r="MC55" s="88"/>
      <c r="MD55" s="88"/>
      <c r="ME55" s="88"/>
      <c r="MF55" s="88"/>
      <c r="MG55" s="88"/>
      <c r="MH55" s="88"/>
      <c r="MI55" s="88"/>
      <c r="MJ55" s="88"/>
      <c r="MK55" s="88"/>
      <c r="ML55" s="88"/>
      <c r="MM55" s="89"/>
      <c r="MN55" s="87">
        <f>データ!DK7</f>
        <v>5.2</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29.3</v>
      </c>
      <c r="V79" s="82"/>
      <c r="W79" s="82"/>
      <c r="X79" s="82"/>
      <c r="Y79" s="82"/>
      <c r="Z79" s="82"/>
      <c r="AA79" s="82"/>
      <c r="AB79" s="82"/>
      <c r="AC79" s="82"/>
      <c r="AD79" s="82"/>
      <c r="AE79" s="82"/>
      <c r="AF79" s="82"/>
      <c r="AG79" s="82"/>
      <c r="AH79" s="82"/>
      <c r="AI79" s="82"/>
      <c r="AJ79" s="82"/>
      <c r="AK79" s="82"/>
      <c r="AL79" s="82"/>
      <c r="AM79" s="82"/>
      <c r="AN79" s="82">
        <f>データ!DS7</f>
        <v>31.3</v>
      </c>
      <c r="AO79" s="82"/>
      <c r="AP79" s="82"/>
      <c r="AQ79" s="82"/>
      <c r="AR79" s="82"/>
      <c r="AS79" s="82"/>
      <c r="AT79" s="82"/>
      <c r="AU79" s="82"/>
      <c r="AV79" s="82"/>
      <c r="AW79" s="82"/>
      <c r="AX79" s="82"/>
      <c r="AY79" s="82"/>
      <c r="AZ79" s="82"/>
      <c r="BA79" s="82"/>
      <c r="BB79" s="82"/>
      <c r="BC79" s="82"/>
      <c r="BD79" s="82"/>
      <c r="BE79" s="82"/>
      <c r="BF79" s="82"/>
      <c r="BG79" s="82">
        <f>データ!DT7</f>
        <v>33.200000000000003</v>
      </c>
      <c r="BH79" s="82"/>
      <c r="BI79" s="82"/>
      <c r="BJ79" s="82"/>
      <c r="BK79" s="82"/>
      <c r="BL79" s="82"/>
      <c r="BM79" s="82"/>
      <c r="BN79" s="82"/>
      <c r="BO79" s="82"/>
      <c r="BP79" s="82"/>
      <c r="BQ79" s="82"/>
      <c r="BR79" s="82"/>
      <c r="BS79" s="82"/>
      <c r="BT79" s="82"/>
      <c r="BU79" s="82"/>
      <c r="BV79" s="82"/>
      <c r="BW79" s="82"/>
      <c r="BX79" s="82"/>
      <c r="BY79" s="82"/>
      <c r="BZ79" s="82">
        <f>データ!DU7</f>
        <v>35.1</v>
      </c>
      <c r="CA79" s="82"/>
      <c r="CB79" s="82"/>
      <c r="CC79" s="82"/>
      <c r="CD79" s="82"/>
      <c r="CE79" s="82"/>
      <c r="CF79" s="82"/>
      <c r="CG79" s="82"/>
      <c r="CH79" s="82"/>
      <c r="CI79" s="82"/>
      <c r="CJ79" s="82"/>
      <c r="CK79" s="82"/>
      <c r="CL79" s="82"/>
      <c r="CM79" s="82"/>
      <c r="CN79" s="82"/>
      <c r="CO79" s="82"/>
      <c r="CP79" s="82"/>
      <c r="CQ79" s="82"/>
      <c r="CR79" s="82"/>
      <c r="CS79" s="82">
        <f>データ!DV7</f>
        <v>37.6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74.099999999999994</v>
      </c>
      <c r="EP79" s="82"/>
      <c r="EQ79" s="82"/>
      <c r="ER79" s="82"/>
      <c r="ES79" s="82"/>
      <c r="ET79" s="82"/>
      <c r="EU79" s="82"/>
      <c r="EV79" s="82"/>
      <c r="EW79" s="82"/>
      <c r="EX79" s="82"/>
      <c r="EY79" s="82"/>
      <c r="EZ79" s="82"/>
      <c r="FA79" s="82"/>
      <c r="FB79" s="82"/>
      <c r="FC79" s="82"/>
      <c r="FD79" s="82"/>
      <c r="FE79" s="82"/>
      <c r="FF79" s="82"/>
      <c r="FG79" s="82"/>
      <c r="FH79" s="82">
        <f>データ!ED7</f>
        <v>76.599999999999994</v>
      </c>
      <c r="FI79" s="82"/>
      <c r="FJ79" s="82"/>
      <c r="FK79" s="82"/>
      <c r="FL79" s="82"/>
      <c r="FM79" s="82"/>
      <c r="FN79" s="82"/>
      <c r="FO79" s="82"/>
      <c r="FP79" s="82"/>
      <c r="FQ79" s="82"/>
      <c r="FR79" s="82"/>
      <c r="FS79" s="82"/>
      <c r="FT79" s="82"/>
      <c r="FU79" s="82"/>
      <c r="FV79" s="82"/>
      <c r="FW79" s="82"/>
      <c r="FX79" s="82"/>
      <c r="FY79" s="82"/>
      <c r="FZ79" s="82"/>
      <c r="GA79" s="82">
        <f>データ!EE7</f>
        <v>77.900000000000006</v>
      </c>
      <c r="GB79" s="82"/>
      <c r="GC79" s="82"/>
      <c r="GD79" s="82"/>
      <c r="GE79" s="82"/>
      <c r="GF79" s="82"/>
      <c r="GG79" s="82"/>
      <c r="GH79" s="82"/>
      <c r="GI79" s="82"/>
      <c r="GJ79" s="82"/>
      <c r="GK79" s="82"/>
      <c r="GL79" s="82"/>
      <c r="GM79" s="82"/>
      <c r="GN79" s="82"/>
      <c r="GO79" s="82"/>
      <c r="GP79" s="82"/>
      <c r="GQ79" s="82"/>
      <c r="GR79" s="82"/>
      <c r="GS79" s="82"/>
      <c r="GT79" s="82">
        <f>データ!EF7</f>
        <v>81.099999999999994</v>
      </c>
      <c r="GU79" s="82"/>
      <c r="GV79" s="82"/>
      <c r="GW79" s="82"/>
      <c r="GX79" s="82"/>
      <c r="GY79" s="82"/>
      <c r="GZ79" s="82"/>
      <c r="HA79" s="82"/>
      <c r="HB79" s="82"/>
      <c r="HC79" s="82"/>
      <c r="HD79" s="82"/>
      <c r="HE79" s="82"/>
      <c r="HF79" s="82"/>
      <c r="HG79" s="82"/>
      <c r="HH79" s="82"/>
      <c r="HI79" s="82"/>
      <c r="HJ79" s="82"/>
      <c r="HK79" s="82"/>
      <c r="HL79" s="82"/>
      <c r="HM79" s="82">
        <f>データ!EG7</f>
        <v>84.6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20058722</v>
      </c>
      <c r="JK79" s="81"/>
      <c r="JL79" s="81"/>
      <c r="JM79" s="81"/>
      <c r="JN79" s="81"/>
      <c r="JO79" s="81"/>
      <c r="JP79" s="81"/>
      <c r="JQ79" s="81"/>
      <c r="JR79" s="81"/>
      <c r="JS79" s="81"/>
      <c r="JT79" s="81"/>
      <c r="JU79" s="81"/>
      <c r="JV79" s="81"/>
      <c r="JW79" s="81"/>
      <c r="JX79" s="81"/>
      <c r="JY79" s="81"/>
      <c r="JZ79" s="81"/>
      <c r="KA79" s="81"/>
      <c r="KB79" s="81"/>
      <c r="KC79" s="81">
        <f>データ!EO7</f>
        <v>19975260</v>
      </c>
      <c r="KD79" s="81"/>
      <c r="KE79" s="81"/>
      <c r="KF79" s="81"/>
      <c r="KG79" s="81"/>
      <c r="KH79" s="81"/>
      <c r="KI79" s="81"/>
      <c r="KJ79" s="81"/>
      <c r="KK79" s="81"/>
      <c r="KL79" s="81"/>
      <c r="KM79" s="81"/>
      <c r="KN79" s="81"/>
      <c r="KO79" s="81"/>
      <c r="KP79" s="81"/>
      <c r="KQ79" s="81"/>
      <c r="KR79" s="81"/>
      <c r="KS79" s="81"/>
      <c r="KT79" s="81"/>
      <c r="KU79" s="81"/>
      <c r="KV79" s="81">
        <f>データ!EP7</f>
        <v>19928278</v>
      </c>
      <c r="KW79" s="81"/>
      <c r="KX79" s="81"/>
      <c r="KY79" s="81"/>
      <c r="KZ79" s="81"/>
      <c r="LA79" s="81"/>
      <c r="LB79" s="81"/>
      <c r="LC79" s="81"/>
      <c r="LD79" s="81"/>
      <c r="LE79" s="81"/>
      <c r="LF79" s="81"/>
      <c r="LG79" s="81"/>
      <c r="LH79" s="81"/>
      <c r="LI79" s="81"/>
      <c r="LJ79" s="81"/>
      <c r="LK79" s="81"/>
      <c r="LL79" s="81"/>
      <c r="LM79" s="81"/>
      <c r="LN79" s="81"/>
      <c r="LO79" s="81">
        <f>データ!EQ7</f>
        <v>20040710</v>
      </c>
      <c r="LP79" s="81"/>
      <c r="LQ79" s="81"/>
      <c r="LR79" s="81"/>
      <c r="LS79" s="81"/>
      <c r="LT79" s="81"/>
      <c r="LU79" s="81"/>
      <c r="LV79" s="81"/>
      <c r="LW79" s="81"/>
      <c r="LX79" s="81"/>
      <c r="LY79" s="81"/>
      <c r="LZ79" s="81"/>
      <c r="MA79" s="81"/>
      <c r="MB79" s="81"/>
      <c r="MC79" s="81"/>
      <c r="MD79" s="81"/>
      <c r="ME79" s="81"/>
      <c r="MF79" s="81"/>
      <c r="MG79" s="81"/>
      <c r="MH79" s="81">
        <f>データ!ER7</f>
        <v>20130817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p1qf4JXgBBIB8BzC0ZckG2RdiVBP/se7ChXp0vUSqKL1ntxWF5yhc3wsQVWrXWC15qxkdbZXEwLK0QYwlTHzw==" saltValue="tYgOEEgXv3B+pW6H5HSVq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149</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149</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148</v>
      </c>
      <c r="DH5" s="64" t="s">
        <v>138</v>
      </c>
      <c r="DI5" s="64" t="s">
        <v>139</v>
      </c>
      <c r="DJ5" s="64" t="s">
        <v>150</v>
      </c>
      <c r="DK5" s="64" t="s">
        <v>141</v>
      </c>
      <c r="DL5" s="64" t="s">
        <v>142</v>
      </c>
      <c r="DM5" s="64" t="s">
        <v>143</v>
      </c>
      <c r="DN5" s="64" t="s">
        <v>144</v>
      </c>
      <c r="DO5" s="64" t="s">
        <v>145</v>
      </c>
      <c r="DP5" s="64" t="s">
        <v>146</v>
      </c>
      <c r="DQ5" s="64" t="s">
        <v>147</v>
      </c>
      <c r="DR5" s="64" t="s">
        <v>137</v>
      </c>
      <c r="DS5" s="64" t="s">
        <v>151</v>
      </c>
      <c r="DT5" s="64" t="s">
        <v>152</v>
      </c>
      <c r="DU5" s="64" t="s">
        <v>150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153</v>
      </c>
      <c r="EN5" s="64" t="s">
        <v>137</v>
      </c>
      <c r="EO5" s="64" t="s">
        <v>154</v>
      </c>
      <c r="EP5" s="64" t="s">
        <v>139</v>
      </c>
      <c r="EQ5" s="64" t="s">
        <v>150</v>
      </c>
      <c r="ER5" s="64" t="s">
        <v>141</v>
      </c>
      <c r="ES5" s="64" t="s">
        <v>142</v>
      </c>
      <c r="ET5" s="64" t="s">
        <v>143</v>
      </c>
      <c r="EU5" s="64" t="s">
        <v>144</v>
      </c>
      <c r="EV5" s="64" t="s">
        <v>145</v>
      </c>
      <c r="EW5" s="64" t="s">
        <v>146</v>
      </c>
      <c r="EX5" s="64" t="s">
        <v>147</v>
      </c>
    </row>
    <row r="6" spans="1:154" s="69" customFormat="1" x14ac:dyDescent="0.15">
      <c r="A6" s="50" t="s">
        <v>155</v>
      </c>
      <c r="B6" s="65">
        <f>B8</f>
        <v>2018</v>
      </c>
      <c r="C6" s="65">
        <f t="shared" ref="C6:M6" si="2">C8</f>
        <v>108936</v>
      </c>
      <c r="D6" s="65">
        <f t="shared" si="2"/>
        <v>46</v>
      </c>
      <c r="E6" s="65">
        <f t="shared" si="2"/>
        <v>6</v>
      </c>
      <c r="F6" s="65">
        <f t="shared" si="2"/>
        <v>0</v>
      </c>
      <c r="G6" s="65">
        <f t="shared" si="2"/>
        <v>2</v>
      </c>
      <c r="H6" s="166" t="str">
        <f>IF(H8&lt;&gt;I8,H8,"")&amp;IF(I8&lt;&gt;J8,I8,"")&amp;"　"&amp;J8</f>
        <v>群馬県富岡地域医療企業団　七日市病院</v>
      </c>
      <c r="I6" s="167"/>
      <c r="J6" s="168"/>
      <c r="K6" s="65" t="str">
        <f t="shared" si="2"/>
        <v>条例全部</v>
      </c>
      <c r="L6" s="65" t="str">
        <f t="shared" si="2"/>
        <v>病院事業</v>
      </c>
      <c r="M6" s="65" t="str">
        <f t="shared" si="2"/>
        <v>一般病院</v>
      </c>
      <c r="N6" s="65" t="str">
        <f>N8</f>
        <v>100床以上～200床未満</v>
      </c>
      <c r="O6" s="65" t="str">
        <f>O8</f>
        <v>その他</v>
      </c>
      <c r="P6" s="65" t="str">
        <f>P8</f>
        <v>直営</v>
      </c>
      <c r="Q6" s="66">
        <f t="shared" ref="Q6:AG6" si="3">Q8</f>
        <v>4</v>
      </c>
      <c r="R6" s="65" t="str">
        <f t="shared" si="3"/>
        <v>-</v>
      </c>
      <c r="S6" s="65" t="str">
        <f t="shared" si="3"/>
        <v>訓</v>
      </c>
      <c r="T6" s="65" t="str">
        <f t="shared" si="3"/>
        <v>-</v>
      </c>
      <c r="U6" s="66" t="str">
        <f>U8</f>
        <v>-</v>
      </c>
      <c r="V6" s="66">
        <f>V8</f>
        <v>8552</v>
      </c>
      <c r="W6" s="65" t="str">
        <f>W8</f>
        <v>非該当</v>
      </c>
      <c r="X6" s="65" t="str">
        <f t="shared" si="3"/>
        <v>１０：１</v>
      </c>
      <c r="Y6" s="66">
        <f t="shared" si="3"/>
        <v>112</v>
      </c>
      <c r="Z6" s="66">
        <f t="shared" si="3"/>
        <v>57</v>
      </c>
      <c r="AA6" s="66" t="str">
        <f t="shared" si="3"/>
        <v>-</v>
      </c>
      <c r="AB6" s="66" t="str">
        <f t="shared" si="3"/>
        <v>-</v>
      </c>
      <c r="AC6" s="66" t="str">
        <f t="shared" si="3"/>
        <v>-</v>
      </c>
      <c r="AD6" s="66">
        <f t="shared" si="3"/>
        <v>169</v>
      </c>
      <c r="AE6" s="66">
        <f t="shared" si="3"/>
        <v>112</v>
      </c>
      <c r="AF6" s="66">
        <f t="shared" si="3"/>
        <v>57</v>
      </c>
      <c r="AG6" s="66">
        <f t="shared" si="3"/>
        <v>169</v>
      </c>
      <c r="AH6" s="67">
        <f>IF(AH8="-",NA(),AH8)</f>
        <v>102.2</v>
      </c>
      <c r="AI6" s="67">
        <f t="shared" ref="AI6:AQ6" si="4">IF(AI8="-",NA(),AI8)</f>
        <v>101</v>
      </c>
      <c r="AJ6" s="67">
        <f t="shared" si="4"/>
        <v>100.5</v>
      </c>
      <c r="AK6" s="67">
        <f t="shared" si="4"/>
        <v>107.6</v>
      </c>
      <c r="AL6" s="67">
        <f t="shared" si="4"/>
        <v>103.6</v>
      </c>
      <c r="AM6" s="67">
        <f t="shared" si="4"/>
        <v>96.9</v>
      </c>
      <c r="AN6" s="67">
        <f t="shared" si="4"/>
        <v>98.3</v>
      </c>
      <c r="AO6" s="67">
        <f t="shared" si="4"/>
        <v>96.7</v>
      </c>
      <c r="AP6" s="67">
        <f t="shared" si="4"/>
        <v>96.6</v>
      </c>
      <c r="AQ6" s="67">
        <f t="shared" si="4"/>
        <v>97.2</v>
      </c>
      <c r="AR6" s="67" t="str">
        <f>IF(AR8="-","【-】","【"&amp;SUBSTITUTE(TEXT(AR8,"#,##0.0"),"-","△")&amp;"】")</f>
        <v>【98.8】</v>
      </c>
      <c r="AS6" s="67">
        <f>IF(AS8="-",NA(),AS8)</f>
        <v>104.2</v>
      </c>
      <c r="AT6" s="67">
        <f t="shared" ref="AT6:BB6" si="5">IF(AT8="-",NA(),AT8)</f>
        <v>102.8</v>
      </c>
      <c r="AU6" s="67">
        <f t="shared" si="5"/>
        <v>102</v>
      </c>
      <c r="AV6" s="67">
        <f t="shared" si="5"/>
        <v>107.5</v>
      </c>
      <c r="AW6" s="67">
        <f t="shared" si="5"/>
        <v>103.2</v>
      </c>
      <c r="AX6" s="67">
        <f t="shared" si="5"/>
        <v>85.4</v>
      </c>
      <c r="AY6" s="67">
        <f t="shared" si="5"/>
        <v>85.3</v>
      </c>
      <c r="AZ6" s="67">
        <f t="shared" si="5"/>
        <v>84.2</v>
      </c>
      <c r="BA6" s="67">
        <f t="shared" si="5"/>
        <v>83.9</v>
      </c>
      <c r="BB6" s="67">
        <f t="shared" si="5"/>
        <v>84</v>
      </c>
      <c r="BC6" s="67" t="str">
        <f>IF(BC8="-","【-】","【"&amp;SUBSTITUTE(TEXT(BC8,"#,##0.0"),"-","△")&amp;"】")</f>
        <v>【89.7】</v>
      </c>
      <c r="BD6" s="67">
        <f>IF(BD8="-",NA(),BD8)</f>
        <v>29.8</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92.6</v>
      </c>
      <c r="BP6" s="67">
        <f t="shared" ref="BP6:BX6" si="7">IF(BP8="-",NA(),BP8)</f>
        <v>90.6</v>
      </c>
      <c r="BQ6" s="67">
        <f t="shared" si="7"/>
        <v>87.4</v>
      </c>
      <c r="BR6" s="67">
        <f t="shared" si="7"/>
        <v>88.6</v>
      </c>
      <c r="BS6" s="67">
        <f t="shared" si="7"/>
        <v>78.7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28313</v>
      </c>
      <c r="CA6" s="68">
        <f t="shared" ref="CA6:CI6" si="8">IF(CA8="-",NA(),CA8)</f>
        <v>27986</v>
      </c>
      <c r="CB6" s="68">
        <f t="shared" si="8"/>
        <v>29051</v>
      </c>
      <c r="CC6" s="68">
        <f t="shared" si="8"/>
        <v>29424</v>
      </c>
      <c r="CD6" s="68">
        <f t="shared" si="8"/>
        <v>30767</v>
      </c>
      <c r="CE6" s="68">
        <f t="shared" si="8"/>
        <v>32431</v>
      </c>
      <c r="CF6" s="68">
        <f t="shared" si="8"/>
        <v>32532</v>
      </c>
      <c r="CG6" s="68">
        <f t="shared" si="8"/>
        <v>33492</v>
      </c>
      <c r="CH6" s="68">
        <f t="shared" si="8"/>
        <v>34136</v>
      </c>
      <c r="CI6" s="68">
        <f t="shared" si="8"/>
        <v>34924</v>
      </c>
      <c r="CJ6" s="67" t="str">
        <f>IF(CJ8="-","【-】","【"&amp;SUBSTITUTE(TEXT(CJ8,"#,##0"),"-","△")&amp;"】")</f>
        <v>【52,412】</v>
      </c>
      <c r="CK6" s="68">
        <f>IF(CK8="-",NA(),CK8)</f>
        <v>7617</v>
      </c>
      <c r="CL6" s="68">
        <f t="shared" ref="CL6:CT6" si="9">IF(CL8="-",NA(),CL8)</f>
        <v>7943</v>
      </c>
      <c r="CM6" s="68">
        <f t="shared" si="9"/>
        <v>8196</v>
      </c>
      <c r="CN6" s="68">
        <f t="shared" si="9"/>
        <v>8028</v>
      </c>
      <c r="CO6" s="68">
        <f t="shared" si="9"/>
        <v>12997</v>
      </c>
      <c r="CP6" s="68">
        <f t="shared" si="9"/>
        <v>9726</v>
      </c>
      <c r="CQ6" s="68">
        <f t="shared" si="9"/>
        <v>10037</v>
      </c>
      <c r="CR6" s="68">
        <f t="shared" si="9"/>
        <v>9976</v>
      </c>
      <c r="CS6" s="68">
        <f t="shared" si="9"/>
        <v>10130</v>
      </c>
      <c r="CT6" s="68">
        <f t="shared" si="9"/>
        <v>10244</v>
      </c>
      <c r="CU6" s="67" t="str">
        <f>IF(CU8="-","【-】","【"&amp;SUBSTITUTE(TEXT(CU8,"#,##0"),"-","△")&amp;"】")</f>
        <v>【14,708】</v>
      </c>
      <c r="CV6" s="67">
        <f>IF(CV8="-",NA(),CV8)</f>
        <v>68</v>
      </c>
      <c r="CW6" s="67">
        <f t="shared" ref="CW6:DE6" si="10">IF(CW8="-",NA(),CW8)</f>
        <v>70.7</v>
      </c>
      <c r="CX6" s="67">
        <f t="shared" si="10"/>
        <v>72.7</v>
      </c>
      <c r="CY6" s="67">
        <f t="shared" si="10"/>
        <v>68.099999999999994</v>
      </c>
      <c r="CZ6" s="67">
        <f t="shared" si="10"/>
        <v>72.5</v>
      </c>
      <c r="DA6" s="67">
        <f t="shared" si="10"/>
        <v>62.1</v>
      </c>
      <c r="DB6" s="67">
        <f t="shared" si="10"/>
        <v>62.5</v>
      </c>
      <c r="DC6" s="67">
        <f t="shared" si="10"/>
        <v>63.4</v>
      </c>
      <c r="DD6" s="67">
        <f t="shared" si="10"/>
        <v>63.4</v>
      </c>
      <c r="DE6" s="67">
        <f t="shared" si="10"/>
        <v>63.7</v>
      </c>
      <c r="DF6" s="67" t="str">
        <f>IF(DF8="-","【-】","【"&amp;SUBSTITUTE(TEXT(DF8,"#,##0.0"),"-","△")&amp;"】")</f>
        <v>【54.8】</v>
      </c>
      <c r="DG6" s="67">
        <f>IF(DG8="-",NA(),DG8)</f>
        <v>7.7</v>
      </c>
      <c r="DH6" s="67">
        <f t="shared" ref="DH6:DP6" si="11">IF(DH8="-",NA(),DH8)</f>
        <v>7.3</v>
      </c>
      <c r="DI6" s="67">
        <f t="shared" si="11"/>
        <v>6.7</v>
      </c>
      <c r="DJ6" s="67">
        <f t="shared" si="11"/>
        <v>6.5</v>
      </c>
      <c r="DK6" s="67">
        <f t="shared" si="11"/>
        <v>5.2</v>
      </c>
      <c r="DL6" s="67">
        <f t="shared" si="11"/>
        <v>18.899999999999999</v>
      </c>
      <c r="DM6" s="67">
        <f t="shared" si="11"/>
        <v>19</v>
      </c>
      <c r="DN6" s="67">
        <f t="shared" si="11"/>
        <v>18.7</v>
      </c>
      <c r="DO6" s="67">
        <f t="shared" si="11"/>
        <v>18.3</v>
      </c>
      <c r="DP6" s="67">
        <f t="shared" si="11"/>
        <v>17.7</v>
      </c>
      <c r="DQ6" s="67" t="str">
        <f>IF(DQ8="-","【-】","【"&amp;SUBSTITUTE(TEXT(DQ8,"#,##0.0"),"-","△")&amp;"】")</f>
        <v>【24.3】</v>
      </c>
      <c r="DR6" s="67">
        <f>IF(DR8="-",NA(),DR8)</f>
        <v>29.3</v>
      </c>
      <c r="DS6" s="67">
        <f t="shared" ref="DS6:EA6" si="12">IF(DS8="-",NA(),DS8)</f>
        <v>31.3</v>
      </c>
      <c r="DT6" s="67">
        <f t="shared" si="12"/>
        <v>33.200000000000003</v>
      </c>
      <c r="DU6" s="67">
        <f t="shared" si="12"/>
        <v>35.1</v>
      </c>
      <c r="DV6" s="67">
        <f t="shared" si="12"/>
        <v>37.6</v>
      </c>
      <c r="DW6" s="67">
        <f t="shared" si="12"/>
        <v>52.2</v>
      </c>
      <c r="DX6" s="67">
        <f t="shared" si="12"/>
        <v>52.4</v>
      </c>
      <c r="DY6" s="67">
        <f t="shared" si="12"/>
        <v>52.5</v>
      </c>
      <c r="DZ6" s="67">
        <f t="shared" si="12"/>
        <v>53.5</v>
      </c>
      <c r="EA6" s="67">
        <f t="shared" si="12"/>
        <v>54.1</v>
      </c>
      <c r="EB6" s="67" t="str">
        <f>IF(EB8="-","【-】","【"&amp;SUBSTITUTE(TEXT(EB8,"#,##0.0"),"-","△")&amp;"】")</f>
        <v>【52.5】</v>
      </c>
      <c r="EC6" s="67">
        <f>IF(EC8="-",NA(),EC8)</f>
        <v>74.099999999999994</v>
      </c>
      <c r="ED6" s="67">
        <f t="shared" ref="ED6:EL6" si="13">IF(ED8="-",NA(),ED8)</f>
        <v>76.599999999999994</v>
      </c>
      <c r="EE6" s="67">
        <f t="shared" si="13"/>
        <v>77.900000000000006</v>
      </c>
      <c r="EF6" s="67">
        <f t="shared" si="13"/>
        <v>81.099999999999994</v>
      </c>
      <c r="EG6" s="67">
        <f t="shared" si="13"/>
        <v>84.6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20058722</v>
      </c>
      <c r="EO6" s="68">
        <f t="shared" ref="EO6:EW6" si="14">IF(EO8="-",NA(),EO8)</f>
        <v>19975260</v>
      </c>
      <c r="EP6" s="68">
        <f t="shared" si="14"/>
        <v>19928278</v>
      </c>
      <c r="EQ6" s="68">
        <f t="shared" si="14"/>
        <v>20040710</v>
      </c>
      <c r="ER6" s="68">
        <f t="shared" si="14"/>
        <v>20130817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156</v>
      </c>
      <c r="B7" s="65">
        <f t="shared" ref="B7:AG7" si="15">B8</f>
        <v>2018</v>
      </c>
      <c r="C7" s="65">
        <f t="shared" si="15"/>
        <v>108936</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その他</v>
      </c>
      <c r="P7" s="65" t="str">
        <f>P8</f>
        <v>直営</v>
      </c>
      <c r="Q7" s="66">
        <f t="shared" si="15"/>
        <v>4</v>
      </c>
      <c r="R7" s="65" t="str">
        <f t="shared" si="15"/>
        <v>-</v>
      </c>
      <c r="S7" s="65" t="str">
        <f t="shared" si="15"/>
        <v>訓</v>
      </c>
      <c r="T7" s="65" t="str">
        <f t="shared" si="15"/>
        <v>-</v>
      </c>
      <c r="U7" s="66" t="str">
        <f>U8</f>
        <v>-</v>
      </c>
      <c r="V7" s="66">
        <f>V8</f>
        <v>8552</v>
      </c>
      <c r="W7" s="65" t="str">
        <f>W8</f>
        <v>非該当</v>
      </c>
      <c r="X7" s="65" t="str">
        <f t="shared" si="15"/>
        <v>１０：１</v>
      </c>
      <c r="Y7" s="66">
        <f t="shared" si="15"/>
        <v>112</v>
      </c>
      <c r="Z7" s="66">
        <f t="shared" si="15"/>
        <v>57</v>
      </c>
      <c r="AA7" s="66" t="str">
        <f t="shared" si="15"/>
        <v>-</v>
      </c>
      <c r="AB7" s="66" t="str">
        <f t="shared" si="15"/>
        <v>-</v>
      </c>
      <c r="AC7" s="66" t="str">
        <f t="shared" si="15"/>
        <v>-</v>
      </c>
      <c r="AD7" s="66">
        <f t="shared" si="15"/>
        <v>169</v>
      </c>
      <c r="AE7" s="66">
        <f t="shared" si="15"/>
        <v>112</v>
      </c>
      <c r="AF7" s="66">
        <f t="shared" si="15"/>
        <v>57</v>
      </c>
      <c r="AG7" s="66">
        <f t="shared" si="15"/>
        <v>169</v>
      </c>
      <c r="AH7" s="67">
        <f>AH8</f>
        <v>102.2</v>
      </c>
      <c r="AI7" s="67">
        <f t="shared" ref="AI7:AQ7" si="16">AI8</f>
        <v>101</v>
      </c>
      <c r="AJ7" s="67">
        <f t="shared" si="16"/>
        <v>100.5</v>
      </c>
      <c r="AK7" s="67">
        <f t="shared" si="16"/>
        <v>107.6</v>
      </c>
      <c r="AL7" s="67">
        <f t="shared" si="16"/>
        <v>103.6</v>
      </c>
      <c r="AM7" s="67">
        <f t="shared" si="16"/>
        <v>96.9</v>
      </c>
      <c r="AN7" s="67">
        <f t="shared" si="16"/>
        <v>98.3</v>
      </c>
      <c r="AO7" s="67">
        <f t="shared" si="16"/>
        <v>96.7</v>
      </c>
      <c r="AP7" s="67">
        <f t="shared" si="16"/>
        <v>96.6</v>
      </c>
      <c r="AQ7" s="67">
        <f t="shared" si="16"/>
        <v>97.2</v>
      </c>
      <c r="AR7" s="67"/>
      <c r="AS7" s="67">
        <f>AS8</f>
        <v>104.2</v>
      </c>
      <c r="AT7" s="67">
        <f t="shared" ref="AT7:BB7" si="17">AT8</f>
        <v>102.8</v>
      </c>
      <c r="AU7" s="67">
        <f t="shared" si="17"/>
        <v>102</v>
      </c>
      <c r="AV7" s="67">
        <f t="shared" si="17"/>
        <v>107.5</v>
      </c>
      <c r="AW7" s="67">
        <f t="shared" si="17"/>
        <v>103.2</v>
      </c>
      <c r="AX7" s="67">
        <f t="shared" si="17"/>
        <v>85.4</v>
      </c>
      <c r="AY7" s="67">
        <f t="shared" si="17"/>
        <v>85.3</v>
      </c>
      <c r="AZ7" s="67">
        <f t="shared" si="17"/>
        <v>84.2</v>
      </c>
      <c r="BA7" s="67">
        <f t="shared" si="17"/>
        <v>83.9</v>
      </c>
      <c r="BB7" s="67">
        <f t="shared" si="17"/>
        <v>84</v>
      </c>
      <c r="BC7" s="67"/>
      <c r="BD7" s="67">
        <f>BD8</f>
        <v>29.8</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92.6</v>
      </c>
      <c r="BP7" s="67">
        <f t="shared" ref="BP7:BX7" si="19">BP8</f>
        <v>90.6</v>
      </c>
      <c r="BQ7" s="67">
        <f t="shared" si="19"/>
        <v>87.4</v>
      </c>
      <c r="BR7" s="67">
        <f t="shared" si="19"/>
        <v>88.6</v>
      </c>
      <c r="BS7" s="67">
        <f t="shared" si="19"/>
        <v>78.7</v>
      </c>
      <c r="BT7" s="67">
        <f t="shared" si="19"/>
        <v>68.3</v>
      </c>
      <c r="BU7" s="67">
        <f t="shared" si="19"/>
        <v>67.900000000000006</v>
      </c>
      <c r="BV7" s="67">
        <f t="shared" si="19"/>
        <v>69.8</v>
      </c>
      <c r="BW7" s="67">
        <f t="shared" si="19"/>
        <v>69.7</v>
      </c>
      <c r="BX7" s="67">
        <f t="shared" si="19"/>
        <v>70.099999999999994</v>
      </c>
      <c r="BY7" s="67"/>
      <c r="BZ7" s="68">
        <f>BZ8</f>
        <v>28313</v>
      </c>
      <c r="CA7" s="68">
        <f t="shared" ref="CA7:CI7" si="20">CA8</f>
        <v>27986</v>
      </c>
      <c r="CB7" s="68">
        <f t="shared" si="20"/>
        <v>29051</v>
      </c>
      <c r="CC7" s="68">
        <f t="shared" si="20"/>
        <v>29424</v>
      </c>
      <c r="CD7" s="68">
        <f t="shared" si="20"/>
        <v>30767</v>
      </c>
      <c r="CE7" s="68">
        <f t="shared" si="20"/>
        <v>32431</v>
      </c>
      <c r="CF7" s="68">
        <f t="shared" si="20"/>
        <v>32532</v>
      </c>
      <c r="CG7" s="68">
        <f t="shared" si="20"/>
        <v>33492</v>
      </c>
      <c r="CH7" s="68">
        <f t="shared" si="20"/>
        <v>34136</v>
      </c>
      <c r="CI7" s="68">
        <f t="shared" si="20"/>
        <v>34924</v>
      </c>
      <c r="CJ7" s="67"/>
      <c r="CK7" s="68">
        <f>CK8</f>
        <v>7617</v>
      </c>
      <c r="CL7" s="68">
        <f t="shared" ref="CL7:CT7" si="21">CL8</f>
        <v>7943</v>
      </c>
      <c r="CM7" s="68">
        <f t="shared" si="21"/>
        <v>8196</v>
      </c>
      <c r="CN7" s="68">
        <f t="shared" si="21"/>
        <v>8028</v>
      </c>
      <c r="CO7" s="68">
        <f t="shared" si="21"/>
        <v>12997</v>
      </c>
      <c r="CP7" s="68">
        <f t="shared" si="21"/>
        <v>9726</v>
      </c>
      <c r="CQ7" s="68">
        <f t="shared" si="21"/>
        <v>10037</v>
      </c>
      <c r="CR7" s="68">
        <f t="shared" si="21"/>
        <v>9976</v>
      </c>
      <c r="CS7" s="68">
        <f t="shared" si="21"/>
        <v>10130</v>
      </c>
      <c r="CT7" s="68">
        <f t="shared" si="21"/>
        <v>10244</v>
      </c>
      <c r="CU7" s="67"/>
      <c r="CV7" s="67">
        <f>CV8</f>
        <v>68</v>
      </c>
      <c r="CW7" s="67">
        <f t="shared" ref="CW7:DE7" si="22">CW8</f>
        <v>70.7</v>
      </c>
      <c r="CX7" s="67">
        <f t="shared" si="22"/>
        <v>72.7</v>
      </c>
      <c r="CY7" s="67">
        <f t="shared" si="22"/>
        <v>68.099999999999994</v>
      </c>
      <c r="CZ7" s="67">
        <f t="shared" si="22"/>
        <v>72.5</v>
      </c>
      <c r="DA7" s="67">
        <f t="shared" si="22"/>
        <v>62.1</v>
      </c>
      <c r="DB7" s="67">
        <f t="shared" si="22"/>
        <v>62.5</v>
      </c>
      <c r="DC7" s="67">
        <f t="shared" si="22"/>
        <v>63.4</v>
      </c>
      <c r="DD7" s="67">
        <f t="shared" si="22"/>
        <v>63.4</v>
      </c>
      <c r="DE7" s="67">
        <f t="shared" si="22"/>
        <v>63.7</v>
      </c>
      <c r="DF7" s="67"/>
      <c r="DG7" s="67">
        <f>DG8</f>
        <v>7.7</v>
      </c>
      <c r="DH7" s="67">
        <f t="shared" ref="DH7:DP7" si="23">DH8</f>
        <v>7.3</v>
      </c>
      <c r="DI7" s="67">
        <f t="shared" si="23"/>
        <v>6.7</v>
      </c>
      <c r="DJ7" s="67">
        <f t="shared" si="23"/>
        <v>6.5</v>
      </c>
      <c r="DK7" s="67">
        <f t="shared" si="23"/>
        <v>5.2</v>
      </c>
      <c r="DL7" s="67">
        <f t="shared" si="23"/>
        <v>18.899999999999999</v>
      </c>
      <c r="DM7" s="67">
        <f t="shared" si="23"/>
        <v>19</v>
      </c>
      <c r="DN7" s="67">
        <f t="shared" si="23"/>
        <v>18.7</v>
      </c>
      <c r="DO7" s="67">
        <f t="shared" si="23"/>
        <v>18.3</v>
      </c>
      <c r="DP7" s="67">
        <f t="shared" si="23"/>
        <v>17.7</v>
      </c>
      <c r="DQ7" s="67"/>
      <c r="DR7" s="67">
        <f>DR8</f>
        <v>29.3</v>
      </c>
      <c r="DS7" s="67">
        <f t="shared" ref="DS7:EA7" si="24">DS8</f>
        <v>31.3</v>
      </c>
      <c r="DT7" s="67">
        <f t="shared" si="24"/>
        <v>33.200000000000003</v>
      </c>
      <c r="DU7" s="67">
        <f t="shared" si="24"/>
        <v>35.1</v>
      </c>
      <c r="DV7" s="67">
        <f t="shared" si="24"/>
        <v>37.6</v>
      </c>
      <c r="DW7" s="67">
        <f t="shared" si="24"/>
        <v>52.2</v>
      </c>
      <c r="DX7" s="67">
        <f t="shared" si="24"/>
        <v>52.4</v>
      </c>
      <c r="DY7" s="67">
        <f t="shared" si="24"/>
        <v>52.5</v>
      </c>
      <c r="DZ7" s="67">
        <f t="shared" si="24"/>
        <v>53.5</v>
      </c>
      <c r="EA7" s="67">
        <f t="shared" si="24"/>
        <v>54.1</v>
      </c>
      <c r="EB7" s="67"/>
      <c r="EC7" s="67">
        <f>EC8</f>
        <v>74.099999999999994</v>
      </c>
      <c r="ED7" s="67">
        <f t="shared" ref="ED7:EL7" si="25">ED8</f>
        <v>76.599999999999994</v>
      </c>
      <c r="EE7" s="67">
        <f t="shared" si="25"/>
        <v>77.900000000000006</v>
      </c>
      <c r="EF7" s="67">
        <f t="shared" si="25"/>
        <v>81.099999999999994</v>
      </c>
      <c r="EG7" s="67">
        <f t="shared" si="25"/>
        <v>84.6</v>
      </c>
      <c r="EH7" s="67">
        <f t="shared" si="25"/>
        <v>69.599999999999994</v>
      </c>
      <c r="EI7" s="67">
        <f t="shared" si="25"/>
        <v>69.2</v>
      </c>
      <c r="EJ7" s="67">
        <f t="shared" si="25"/>
        <v>69.7</v>
      </c>
      <c r="EK7" s="67">
        <f t="shared" si="25"/>
        <v>71.3</v>
      </c>
      <c r="EL7" s="67">
        <f t="shared" si="25"/>
        <v>71.400000000000006</v>
      </c>
      <c r="EM7" s="67"/>
      <c r="EN7" s="68">
        <f>EN8</f>
        <v>20058722</v>
      </c>
      <c r="EO7" s="68">
        <f t="shared" ref="EO7:EW7" si="26">EO8</f>
        <v>19975260</v>
      </c>
      <c r="EP7" s="68">
        <f t="shared" si="26"/>
        <v>19928278</v>
      </c>
      <c r="EQ7" s="68">
        <f t="shared" si="26"/>
        <v>20040710</v>
      </c>
      <c r="ER7" s="68">
        <f t="shared" si="26"/>
        <v>20130817</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108936</v>
      </c>
      <c r="D8" s="70">
        <v>46</v>
      </c>
      <c r="E8" s="70">
        <v>6</v>
      </c>
      <c r="F8" s="70">
        <v>0</v>
      </c>
      <c r="G8" s="70">
        <v>2</v>
      </c>
      <c r="H8" s="70" t="s">
        <v>157</v>
      </c>
      <c r="I8" s="70" t="s">
        <v>158</v>
      </c>
      <c r="J8" s="70" t="s">
        <v>159</v>
      </c>
      <c r="K8" s="70" t="s">
        <v>160</v>
      </c>
      <c r="L8" s="70" t="s">
        <v>161</v>
      </c>
      <c r="M8" s="70" t="s">
        <v>162</v>
      </c>
      <c r="N8" s="70" t="s">
        <v>163</v>
      </c>
      <c r="O8" s="70" t="s">
        <v>164</v>
      </c>
      <c r="P8" s="70" t="s">
        <v>165</v>
      </c>
      <c r="Q8" s="71">
        <v>4</v>
      </c>
      <c r="R8" s="70" t="s">
        <v>38</v>
      </c>
      <c r="S8" s="70" t="s">
        <v>166</v>
      </c>
      <c r="T8" s="70" t="s">
        <v>38</v>
      </c>
      <c r="U8" s="71" t="s">
        <v>38</v>
      </c>
      <c r="V8" s="71">
        <v>8552</v>
      </c>
      <c r="W8" s="70" t="s">
        <v>167</v>
      </c>
      <c r="X8" s="72" t="s">
        <v>168</v>
      </c>
      <c r="Y8" s="71">
        <v>112</v>
      </c>
      <c r="Z8" s="71">
        <v>57</v>
      </c>
      <c r="AA8" s="71" t="s">
        <v>38</v>
      </c>
      <c r="AB8" s="71" t="s">
        <v>38</v>
      </c>
      <c r="AC8" s="71" t="s">
        <v>38</v>
      </c>
      <c r="AD8" s="71">
        <v>169</v>
      </c>
      <c r="AE8" s="71">
        <v>112</v>
      </c>
      <c r="AF8" s="71">
        <v>57</v>
      </c>
      <c r="AG8" s="71">
        <v>169</v>
      </c>
      <c r="AH8" s="73">
        <v>102.2</v>
      </c>
      <c r="AI8" s="73">
        <v>101</v>
      </c>
      <c r="AJ8" s="73">
        <v>100.5</v>
      </c>
      <c r="AK8" s="73">
        <v>107.6</v>
      </c>
      <c r="AL8" s="73">
        <v>103.6</v>
      </c>
      <c r="AM8" s="73">
        <v>96.9</v>
      </c>
      <c r="AN8" s="73">
        <v>98.3</v>
      </c>
      <c r="AO8" s="73">
        <v>96.7</v>
      </c>
      <c r="AP8" s="73">
        <v>96.6</v>
      </c>
      <c r="AQ8" s="73">
        <v>97.2</v>
      </c>
      <c r="AR8" s="73">
        <v>98.8</v>
      </c>
      <c r="AS8" s="73">
        <v>104.2</v>
      </c>
      <c r="AT8" s="73">
        <v>102.8</v>
      </c>
      <c r="AU8" s="73">
        <v>102</v>
      </c>
      <c r="AV8" s="73">
        <v>107.5</v>
      </c>
      <c r="AW8" s="73">
        <v>103.2</v>
      </c>
      <c r="AX8" s="73">
        <v>85.4</v>
      </c>
      <c r="AY8" s="73">
        <v>85.3</v>
      </c>
      <c r="AZ8" s="73">
        <v>84.2</v>
      </c>
      <c r="BA8" s="73">
        <v>83.9</v>
      </c>
      <c r="BB8" s="73">
        <v>84</v>
      </c>
      <c r="BC8" s="73">
        <v>89.7</v>
      </c>
      <c r="BD8" s="74">
        <v>29.8</v>
      </c>
      <c r="BE8" s="74">
        <v>0</v>
      </c>
      <c r="BF8" s="74">
        <v>0</v>
      </c>
      <c r="BG8" s="74">
        <v>0</v>
      </c>
      <c r="BH8" s="74">
        <v>0</v>
      </c>
      <c r="BI8" s="74">
        <v>112.9</v>
      </c>
      <c r="BJ8" s="74">
        <v>118.9</v>
      </c>
      <c r="BK8" s="74">
        <v>119.5</v>
      </c>
      <c r="BL8" s="74">
        <v>116.9</v>
      </c>
      <c r="BM8" s="74">
        <v>117.1</v>
      </c>
      <c r="BN8" s="74">
        <v>64.099999999999994</v>
      </c>
      <c r="BO8" s="73">
        <v>92.6</v>
      </c>
      <c r="BP8" s="73">
        <v>90.6</v>
      </c>
      <c r="BQ8" s="73">
        <v>87.4</v>
      </c>
      <c r="BR8" s="73">
        <v>88.6</v>
      </c>
      <c r="BS8" s="73">
        <v>78.7</v>
      </c>
      <c r="BT8" s="73">
        <v>68.3</v>
      </c>
      <c r="BU8" s="73">
        <v>67.900000000000006</v>
      </c>
      <c r="BV8" s="73">
        <v>69.8</v>
      </c>
      <c r="BW8" s="73">
        <v>69.7</v>
      </c>
      <c r="BX8" s="73">
        <v>70.099999999999994</v>
      </c>
      <c r="BY8" s="73">
        <v>74.900000000000006</v>
      </c>
      <c r="BZ8" s="74">
        <v>28313</v>
      </c>
      <c r="CA8" s="74">
        <v>27986</v>
      </c>
      <c r="CB8" s="74">
        <v>29051</v>
      </c>
      <c r="CC8" s="74">
        <v>29424</v>
      </c>
      <c r="CD8" s="74">
        <v>30767</v>
      </c>
      <c r="CE8" s="74">
        <v>32431</v>
      </c>
      <c r="CF8" s="74">
        <v>32532</v>
      </c>
      <c r="CG8" s="74">
        <v>33492</v>
      </c>
      <c r="CH8" s="74">
        <v>34136</v>
      </c>
      <c r="CI8" s="74">
        <v>34924</v>
      </c>
      <c r="CJ8" s="73">
        <v>52412</v>
      </c>
      <c r="CK8" s="74">
        <v>7617</v>
      </c>
      <c r="CL8" s="74">
        <v>7943</v>
      </c>
      <c r="CM8" s="74">
        <v>8196</v>
      </c>
      <c r="CN8" s="74">
        <v>8028</v>
      </c>
      <c r="CO8" s="74">
        <v>12997</v>
      </c>
      <c r="CP8" s="74">
        <v>9726</v>
      </c>
      <c r="CQ8" s="74">
        <v>10037</v>
      </c>
      <c r="CR8" s="74">
        <v>9976</v>
      </c>
      <c r="CS8" s="74">
        <v>10130</v>
      </c>
      <c r="CT8" s="74">
        <v>10244</v>
      </c>
      <c r="CU8" s="73">
        <v>14708</v>
      </c>
      <c r="CV8" s="74">
        <v>68</v>
      </c>
      <c r="CW8" s="74">
        <v>70.7</v>
      </c>
      <c r="CX8" s="74">
        <v>72.7</v>
      </c>
      <c r="CY8" s="74">
        <v>68.099999999999994</v>
      </c>
      <c r="CZ8" s="74">
        <v>72.5</v>
      </c>
      <c r="DA8" s="74">
        <v>62.1</v>
      </c>
      <c r="DB8" s="74">
        <v>62.5</v>
      </c>
      <c r="DC8" s="74">
        <v>63.4</v>
      </c>
      <c r="DD8" s="74">
        <v>63.4</v>
      </c>
      <c r="DE8" s="74">
        <v>63.7</v>
      </c>
      <c r="DF8" s="74">
        <v>54.8</v>
      </c>
      <c r="DG8" s="74">
        <v>7.7</v>
      </c>
      <c r="DH8" s="74">
        <v>7.3</v>
      </c>
      <c r="DI8" s="74">
        <v>6.7</v>
      </c>
      <c r="DJ8" s="74">
        <v>6.5</v>
      </c>
      <c r="DK8" s="74">
        <v>5.2</v>
      </c>
      <c r="DL8" s="74">
        <v>18.899999999999999</v>
      </c>
      <c r="DM8" s="74">
        <v>19</v>
      </c>
      <c r="DN8" s="74">
        <v>18.7</v>
      </c>
      <c r="DO8" s="74">
        <v>18.3</v>
      </c>
      <c r="DP8" s="74">
        <v>17.7</v>
      </c>
      <c r="DQ8" s="74">
        <v>24.3</v>
      </c>
      <c r="DR8" s="73">
        <v>29.3</v>
      </c>
      <c r="DS8" s="73">
        <v>31.3</v>
      </c>
      <c r="DT8" s="73">
        <v>33.200000000000003</v>
      </c>
      <c r="DU8" s="73">
        <v>35.1</v>
      </c>
      <c r="DV8" s="73">
        <v>37.6</v>
      </c>
      <c r="DW8" s="73">
        <v>52.2</v>
      </c>
      <c r="DX8" s="73">
        <v>52.4</v>
      </c>
      <c r="DY8" s="73">
        <v>52.5</v>
      </c>
      <c r="DZ8" s="73">
        <v>53.5</v>
      </c>
      <c r="EA8" s="73">
        <v>54.1</v>
      </c>
      <c r="EB8" s="73">
        <v>52.5</v>
      </c>
      <c r="EC8" s="73">
        <v>74.099999999999994</v>
      </c>
      <c r="ED8" s="73">
        <v>76.599999999999994</v>
      </c>
      <c r="EE8" s="73">
        <v>77.900000000000006</v>
      </c>
      <c r="EF8" s="73">
        <v>81.099999999999994</v>
      </c>
      <c r="EG8" s="73">
        <v>84.6</v>
      </c>
      <c r="EH8" s="73">
        <v>69.599999999999994</v>
      </c>
      <c r="EI8" s="73">
        <v>69.2</v>
      </c>
      <c r="EJ8" s="73">
        <v>69.7</v>
      </c>
      <c r="EK8" s="73">
        <v>71.3</v>
      </c>
      <c r="EL8" s="73">
        <v>71.400000000000006</v>
      </c>
      <c r="EM8" s="73">
        <v>68.8</v>
      </c>
      <c r="EN8" s="74">
        <v>20058722</v>
      </c>
      <c r="EO8" s="74">
        <v>19975260</v>
      </c>
      <c r="EP8" s="74">
        <v>19928278</v>
      </c>
      <c r="EQ8" s="74">
        <v>20040710</v>
      </c>
      <c r="ER8" s="74">
        <v>20130817</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2020-01-24T01:37:07Z</cp:lastPrinted>
  <dcterms:created xsi:type="dcterms:W3CDTF">2019-12-05T07:34:52Z</dcterms:created>
  <dcterms:modified xsi:type="dcterms:W3CDTF">2020-01-24T01:37:09Z</dcterms:modified>
  <cp:category/>
</cp:coreProperties>
</file>