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15 上野村○■\"/>
    </mc:Choice>
  </mc:AlternateContent>
  <workbookProtection workbookAlgorithmName="SHA-512" workbookHashValue="vVEZN1requ1KGRGiAy1q5Pg8LG4swbvpPAMSkePX8gfl0MKsChqxqEojSow7ja81yg/kr9U/ZXahUALCiYbFfw==" workbookSaltValue="Q6pKmrkJsP/IM8652LJGDA==" workbookSpinCount="100000" lockStructure="1"/>
  <bookViews>
    <workbookView xWindow="-105" yWindow="-105" windowWidth="23250" windowHeight="1317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BB10" i="4"/>
  <c r="P10" i="4"/>
  <c r="BB8" i="4"/>
  <c r="AT8" i="4"/>
  <c r="AL8" i="4"/>
  <c r="W8" i="4"/>
  <c r="P8" i="4"/>
  <c r="I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<sst xmlns="http://schemas.openxmlformats.org/spreadsheetml/2006/main" count="225" uniqueCount="113">
  <si>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</si>
  <si>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</si>
  <si>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</si>
  <si>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</si>
  <si>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</si>
  <si>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</si>
  <si>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</si>
  <si>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</si>
  <si>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</si>
  <si>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</si>
  <si>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</si>
  <si>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</si>
  <si>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</si>
  <si>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</si>
  <si>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</si>
  <si>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</si>
  <si>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</si>
  <si>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</si>
  <si>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</si>
  <si>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</si>
  <si>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</si>
  <si>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</si>
  <si>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</si>
  <si>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</si>
  <si>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</si>
  <si>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</si>
  <si>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</si>
  <si>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</si>
  <si>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</si>
  <si>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</si>
  <si>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</si>
  <si>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</si>
  <si>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</si>
  <si>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</si>
  <si>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</si>
  <si>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</si>
  <si>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</si>
  <si>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</si>
  <si>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</si>
  <si>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</si>
  <si>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</si>
  <si>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</si>
  <si>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</si>
  <si>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</si>
  <si>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</si>
  <si>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</si>
  <si>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</si>
  <si>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</si>
  <si>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</si>
  <si>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</si>
  <si>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</si>
  <si>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</si>
  <si>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</si>
  <si>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</si>
  <si>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</si>
  <si>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</si>
  <si>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</si>
  <si>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</si>
  <si>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</si>
  <si>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</si>
  <si>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</si>
  <si>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</si>
  <si>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</si>
  <si>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</si>
  <si>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</si>
  <si>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</si>
  <si>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</si>
  <si>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</si>
  <si>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</si>
  <si>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</si>
  <si>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</si>
  <si>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</si>
  <si>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</si>
  <si>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</si>
  <si>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</si>
  <si>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</si>
  <si>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</si>
  <si>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</si>
  <si>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</si>
  <si>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</si>
  <si>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</si>
  <si>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</si>
  <si>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</si>
  <si>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</si>
  <si>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</si>
  <si>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</si>
  <si>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</si>
  <si>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</si>
  <si>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</si>
  <si>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</si>
  <si>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</si>
  <si>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</si>
  <si>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</si>
  <si>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</si>
  <si>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</si>
  <si>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</si>
  <si>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</si>
  <si>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上野村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</si>
  <si>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</si>
  <si>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</si>
  <si>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</si>
  <si>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</si>
  <si>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</si>
  <si>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</si>
  <si>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</si>
  <si>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</si>
  <si>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</si>
  <si>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</si>
  <si>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</si>
  <si>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</si>
  <si>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支の状況は平均値を超えている。本村では人口定住対策を30年近く実施しており、安全な水を安価で提供することを一つの定住化対策の柱としているところである。また高齢化率も45%となっており、過度な負担を強いることは難しい。このため料金については改定をせずに、2ヵ月20㎥まで1,220円となっている。
④近年は施設の大規模改修や新設を行っておらず、企業債残高が少額となっているため比率が低くなっている。
⑤料金回収率の比率は高いが、100％を下回っており、徴収対策の取り組みは必要となっている。
⑥近年施設の施設大規模改修や新設を行っておらず地方債償還金の増加も無いことから給水原価は低水準である。
⑦施設利用率は高水準で安定しており、適正な施設規模と判断できる。
⑧冬期間の気温が低い地域でもあり、水道管破裂が相次いだこともあり有収率は減少した。施設の老朽化対策の検討が急がれる。</t>
    <rPh sb="373" eb="375">
      <t>シセツ</t>
    </rPh>
    <rPh sb="376" eb="379">
      <t>ロウキュウカ</t>
    </rPh>
    <rPh sb="379" eb="381">
      <t>タイサク</t>
    </rPh>
    <rPh sb="382" eb="384">
      <t>ケントウ</t>
    </rPh>
    <rPh sb="385" eb="386">
      <t>イソ</t>
    </rPh>
    <phoneticPr fontId="4"/>
  </si>
  <si>
    <t>③近年は更新を行っておらず数値が現れない。
施設の老朽化が懸念されるため、今後は計画的な更新を目指す。</t>
    <rPh sb="1" eb="3">
      <t>キンネン</t>
    </rPh>
    <rPh sb="4" eb="6">
      <t>コウシン</t>
    </rPh>
    <rPh sb="7" eb="8">
      <t>オコナ</t>
    </rPh>
    <rPh sb="13" eb="15">
      <t>スウチ</t>
    </rPh>
    <rPh sb="16" eb="17">
      <t>アラワ</t>
    </rPh>
    <phoneticPr fontId="4"/>
  </si>
  <si>
    <t>収支については安定しており、施設としては近年小さな修繕・改修をおこなっているのみで、起債残高も減少している状況である。しかし施設においては老朽化が進んでおり、今後大きな改修等を継続して行っていく必要があると見込まれる。
健全な運営には料金水準の適正化への取り組みが必要であるが、住民サービスの低下を招かないよう配慮する必要もある。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</si>
</sst>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51-4429-8D07-C36FC56081AE}"/>
            </c:ext>
          </c:extLst>
        </c:ser>
        <c:dLbls>
          <c:showLegendKey val="0"/>
          <c:showVal val="0"/>
          <c:showCatName val="0"/>
          <c:showSerName val="0"/>
          <c:showPercent val="0"/>
          <c:showBubbleSize val="0"/>
        </c:dLbls>
        <c:gapWidth val="150"/>
        <c:axId val="171331440"/>
        <c:axId val="5753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C751-4429-8D07-C36FC56081AE}"/>
            </c:ext>
          </c:extLst>
        </c:ser>
        <c:dLbls>
          <c:showLegendKey val="0"/>
          <c:showVal val="0"/>
          <c:showCatName val="0"/>
          <c:showSerName val="0"/>
          <c:showPercent val="0"/>
          <c:showBubbleSize val="0"/>
        </c:dLbls>
        <c:marker val="1"/>
        <c:smooth val="0"/>
        <c:axId val="171331440"/>
        <c:axId val="57530496"/>
      </c:lineChart>
      <c:dateAx>
        <c:axId val="171331440"/>
        <c:scaling>
          <c:orientation val="minMax"/>
        </c:scaling>
        <c:delete val="1"/>
        <c:axPos val="b"/>
        <c:numFmt formatCode="ge" sourceLinked="1"/>
        <c:majorTickMark val="none"/>
        <c:minorTickMark val="none"/>
        <c:tickLblPos val="none"/>
        <c:crossAx val="57530496"/>
        <c:crosses val="autoZero"/>
        <c:auto val="1"/>
        <c:lblOffset val="100"/>
        <c:baseTimeUnit val="years"/>
      </c:dateAx>
      <c:valAx>
        <c:axId val="575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3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110.79</c:v>
                </c:pt>
                <c:pt idx="1">
                  <c:v>79.56</c:v>
                </c:pt>
                <c:pt idx="2">
                  <c:v>73.680000000000007</c:v>
                </c:pt>
                <c:pt idx="3">
                  <c:v>98.06</c:v>
                </c:pt>
                <c:pt idx="4">
                  <c:v>102.08</c:v>
                </c:pt>
              </c:numCache>
            </c:numRef>
          </c:val>
          <c:extLst xmlns:c16r2="http://schemas.microsoft.com/office/drawing/2015/06/chart">
            <c:ext xmlns:c16="http://schemas.microsoft.com/office/drawing/2014/chart" uri="{C3380CC4-5D6E-409C-BE32-E72D297353CC}">
              <c16:uniqueId val="{00000000-CED3-4F7B-9872-337EEA1A4DEB}"/>
            </c:ext>
          </c:extLst>
        </c:ser>
        <c:dLbls>
          <c:showLegendKey val="0"/>
          <c:showVal val="0"/>
          <c:showCatName val="0"/>
          <c:showSerName val="0"/>
          <c:showPercent val="0"/>
          <c:showBubbleSize val="0"/>
        </c:dLbls>
        <c:gapWidth val="150"/>
        <c:axId val="171207320"/>
        <c:axId val="17120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CED3-4F7B-9872-337EEA1A4DEB}"/>
            </c:ext>
          </c:extLst>
        </c:ser>
        <c:dLbls>
          <c:showLegendKey val="0"/>
          <c:showVal val="0"/>
          <c:showCatName val="0"/>
          <c:showSerName val="0"/>
          <c:showPercent val="0"/>
          <c:showBubbleSize val="0"/>
        </c:dLbls>
        <c:marker val="1"/>
        <c:smooth val="0"/>
        <c:axId val="171207320"/>
        <c:axId val="171206928"/>
      </c:lineChart>
      <c:dateAx>
        <c:axId val="171207320"/>
        <c:scaling>
          <c:orientation val="minMax"/>
        </c:scaling>
        <c:delete val="1"/>
        <c:axPos val="b"/>
        <c:numFmt formatCode="ge" sourceLinked="1"/>
        <c:majorTickMark val="none"/>
        <c:minorTickMark val="none"/>
        <c:tickLblPos val="none"/>
        <c:crossAx val="171206928"/>
        <c:crosses val="autoZero"/>
        <c:auto val="1"/>
        <c:lblOffset val="100"/>
        <c:baseTimeUnit val="years"/>
      </c:dateAx>
      <c:valAx>
        <c:axId val="17120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0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65.33</c:v>
                </c:pt>
                <c:pt idx="1">
                  <c:v>85.95</c:v>
                </c:pt>
                <c:pt idx="2">
                  <c:v>93.91</c:v>
                </c:pt>
                <c:pt idx="3">
                  <c:v>74.760000000000005</c:v>
                </c:pt>
                <c:pt idx="4">
                  <c:v>66.61</c:v>
                </c:pt>
              </c:numCache>
            </c:numRef>
          </c:val>
          <c:extLst xmlns:c16r2="http://schemas.microsoft.com/office/drawing/2015/06/chart">
            <c:ext xmlns:c16="http://schemas.microsoft.com/office/drawing/2014/chart" uri="{C3380CC4-5D6E-409C-BE32-E72D297353CC}">
              <c16:uniqueId val="{00000000-F02F-4869-8AC2-029ABAE0ED12}"/>
            </c:ext>
          </c:extLst>
        </c:ser>
        <c:dLbls>
          <c:showLegendKey val="0"/>
          <c:showVal val="0"/>
          <c:showCatName val="0"/>
          <c:showSerName val="0"/>
          <c:showPercent val="0"/>
          <c:showBubbleSize val="0"/>
        </c:dLbls>
        <c:gapWidth val="150"/>
        <c:axId val="172943040"/>
        <c:axId val="17294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F02F-4869-8AC2-029ABAE0ED12}"/>
            </c:ext>
          </c:extLst>
        </c:ser>
        <c:dLbls>
          <c:showLegendKey val="0"/>
          <c:showVal val="0"/>
          <c:showCatName val="0"/>
          <c:showSerName val="0"/>
          <c:showPercent val="0"/>
          <c:showBubbleSize val="0"/>
        </c:dLbls>
        <c:marker val="1"/>
        <c:smooth val="0"/>
        <c:axId val="172943040"/>
        <c:axId val="172943432"/>
      </c:lineChart>
      <c:dateAx>
        <c:axId val="172943040"/>
        <c:scaling>
          <c:orientation val="minMax"/>
        </c:scaling>
        <c:delete val="1"/>
        <c:axPos val="b"/>
        <c:numFmt formatCode="ge" sourceLinked="1"/>
        <c:majorTickMark val="none"/>
        <c:minorTickMark val="none"/>
        <c:tickLblPos val="none"/>
        <c:crossAx val="172943432"/>
        <c:crosses val="autoZero"/>
        <c:auto val="1"/>
        <c:lblOffset val="100"/>
        <c:baseTimeUnit val="years"/>
      </c:dateAx>
      <c:valAx>
        <c:axId val="17294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80.55</c:v>
                </c:pt>
                <c:pt idx="1">
                  <c:v>76.45</c:v>
                </c:pt>
                <c:pt idx="2">
                  <c:v>86.4</c:v>
                </c:pt>
                <c:pt idx="3">
                  <c:v>98.51</c:v>
                </c:pt>
                <c:pt idx="4">
                  <c:v>93.42</c:v>
                </c:pt>
              </c:numCache>
            </c:numRef>
          </c:val>
          <c:extLst xmlns:c16r2="http://schemas.microsoft.com/office/drawing/2015/06/chart">
            <c:ext xmlns:c16="http://schemas.microsoft.com/office/drawing/2014/chart" uri="{C3380CC4-5D6E-409C-BE32-E72D297353CC}">
              <c16:uniqueId val="{00000000-A497-4A5A-B679-FCBA03EF3339}"/>
            </c:ext>
          </c:extLst>
        </c:ser>
        <c:dLbls>
          <c:showLegendKey val="0"/>
          <c:showVal val="0"/>
          <c:showCatName val="0"/>
          <c:showSerName val="0"/>
          <c:showPercent val="0"/>
          <c:showBubbleSize val="0"/>
        </c:dLbls>
        <c:gapWidth val="150"/>
        <c:axId val="171978872"/>
        <c:axId val="17197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A497-4A5A-B679-FCBA03EF3339}"/>
            </c:ext>
          </c:extLst>
        </c:ser>
        <c:dLbls>
          <c:showLegendKey val="0"/>
          <c:showVal val="0"/>
          <c:showCatName val="0"/>
          <c:showSerName val="0"/>
          <c:showPercent val="0"/>
          <c:showBubbleSize val="0"/>
        </c:dLbls>
        <c:marker val="1"/>
        <c:smooth val="0"/>
        <c:axId val="171978872"/>
        <c:axId val="171979256"/>
      </c:lineChart>
      <c:dateAx>
        <c:axId val="171978872"/>
        <c:scaling>
          <c:orientation val="minMax"/>
        </c:scaling>
        <c:delete val="1"/>
        <c:axPos val="b"/>
        <c:numFmt formatCode="ge" sourceLinked="1"/>
        <c:majorTickMark val="none"/>
        <c:minorTickMark val="none"/>
        <c:tickLblPos val="none"/>
        <c:crossAx val="171979256"/>
        <c:crosses val="autoZero"/>
        <c:auto val="1"/>
        <c:lblOffset val="100"/>
        <c:baseTimeUnit val="years"/>
      </c:dateAx>
      <c:valAx>
        <c:axId val="17197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7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DC-4D05-B73E-7BEEE619D1D7}"/>
            </c:ext>
          </c:extLst>
        </c:ser>
        <c:dLbls>
          <c:showLegendKey val="0"/>
          <c:showVal val="0"/>
          <c:showCatName val="0"/>
          <c:showSerName val="0"/>
          <c:showPercent val="0"/>
          <c:showBubbleSize val="0"/>
        </c:dLbls>
        <c:gapWidth val="150"/>
        <c:axId val="172724408"/>
        <c:axId val="17272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DC-4D05-B73E-7BEEE619D1D7}"/>
            </c:ext>
          </c:extLst>
        </c:ser>
        <c:dLbls>
          <c:showLegendKey val="0"/>
          <c:showVal val="0"/>
          <c:showCatName val="0"/>
          <c:showSerName val="0"/>
          <c:showPercent val="0"/>
          <c:showBubbleSize val="0"/>
        </c:dLbls>
        <c:marker val="1"/>
        <c:smooth val="0"/>
        <c:axId val="172724408"/>
        <c:axId val="172724792"/>
      </c:lineChart>
      <c:dateAx>
        <c:axId val="172724408"/>
        <c:scaling>
          <c:orientation val="minMax"/>
        </c:scaling>
        <c:delete val="1"/>
        <c:axPos val="b"/>
        <c:numFmt formatCode="ge" sourceLinked="1"/>
        <c:majorTickMark val="none"/>
        <c:minorTickMark val="none"/>
        <c:tickLblPos val="none"/>
        <c:crossAx val="172724792"/>
        <c:crosses val="autoZero"/>
        <c:auto val="1"/>
        <c:lblOffset val="100"/>
        <c:baseTimeUnit val="years"/>
      </c:dateAx>
      <c:valAx>
        <c:axId val="17272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2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48-4C5D-B7E4-4A0FA7AED16A}"/>
            </c:ext>
          </c:extLst>
        </c:ser>
        <c:dLbls>
          <c:showLegendKey val="0"/>
          <c:showVal val="0"/>
          <c:showCatName val="0"/>
          <c:showSerName val="0"/>
          <c:showPercent val="0"/>
          <c:showBubbleSize val="0"/>
        </c:dLbls>
        <c:gapWidth val="150"/>
        <c:axId val="172776320"/>
        <c:axId val="17120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48-4C5D-B7E4-4A0FA7AED16A}"/>
            </c:ext>
          </c:extLst>
        </c:ser>
        <c:dLbls>
          <c:showLegendKey val="0"/>
          <c:showVal val="0"/>
          <c:showCatName val="0"/>
          <c:showSerName val="0"/>
          <c:showPercent val="0"/>
          <c:showBubbleSize val="0"/>
        </c:dLbls>
        <c:marker val="1"/>
        <c:smooth val="0"/>
        <c:axId val="172776320"/>
        <c:axId val="171205752"/>
      </c:lineChart>
      <c:dateAx>
        <c:axId val="172776320"/>
        <c:scaling>
          <c:orientation val="minMax"/>
        </c:scaling>
        <c:delete val="1"/>
        <c:axPos val="b"/>
        <c:numFmt formatCode="ge" sourceLinked="1"/>
        <c:majorTickMark val="none"/>
        <c:minorTickMark val="none"/>
        <c:tickLblPos val="none"/>
        <c:crossAx val="171205752"/>
        <c:crosses val="autoZero"/>
        <c:auto val="1"/>
        <c:lblOffset val="100"/>
        <c:baseTimeUnit val="years"/>
      </c:dateAx>
      <c:valAx>
        <c:axId val="17120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3C-47FD-BEBF-D0859FAEC0CD}"/>
            </c:ext>
          </c:extLst>
        </c:ser>
        <c:dLbls>
          <c:showLegendKey val="0"/>
          <c:showVal val="0"/>
          <c:showCatName val="0"/>
          <c:showSerName val="0"/>
          <c:showPercent val="0"/>
          <c:showBubbleSize val="0"/>
        </c:dLbls>
        <c:gapWidth val="150"/>
        <c:axId val="172711752"/>
        <c:axId val="17271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3C-47FD-BEBF-D0859FAEC0CD}"/>
            </c:ext>
          </c:extLst>
        </c:ser>
        <c:dLbls>
          <c:showLegendKey val="0"/>
          <c:showVal val="0"/>
          <c:showCatName val="0"/>
          <c:showSerName val="0"/>
          <c:showPercent val="0"/>
          <c:showBubbleSize val="0"/>
        </c:dLbls>
        <c:marker val="1"/>
        <c:smooth val="0"/>
        <c:axId val="172711752"/>
        <c:axId val="172712144"/>
      </c:lineChart>
      <c:dateAx>
        <c:axId val="172711752"/>
        <c:scaling>
          <c:orientation val="minMax"/>
        </c:scaling>
        <c:delete val="1"/>
        <c:axPos val="b"/>
        <c:numFmt formatCode="ge" sourceLinked="1"/>
        <c:majorTickMark val="none"/>
        <c:minorTickMark val="none"/>
        <c:tickLblPos val="none"/>
        <c:crossAx val="172712144"/>
        <c:crosses val="autoZero"/>
        <c:auto val="1"/>
        <c:lblOffset val="100"/>
        <c:baseTimeUnit val="years"/>
      </c:dateAx>
      <c:valAx>
        <c:axId val="17271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1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AB-41C4-8F80-07A97E937D9B}"/>
            </c:ext>
          </c:extLst>
        </c:ser>
        <c:dLbls>
          <c:showLegendKey val="0"/>
          <c:showVal val="0"/>
          <c:showCatName val="0"/>
          <c:showSerName val="0"/>
          <c:showPercent val="0"/>
          <c:showBubbleSize val="0"/>
        </c:dLbls>
        <c:gapWidth val="150"/>
        <c:axId val="172713712"/>
        <c:axId val="17271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AB-41C4-8F80-07A97E937D9B}"/>
            </c:ext>
          </c:extLst>
        </c:ser>
        <c:dLbls>
          <c:showLegendKey val="0"/>
          <c:showVal val="0"/>
          <c:showCatName val="0"/>
          <c:showSerName val="0"/>
          <c:showPercent val="0"/>
          <c:showBubbleSize val="0"/>
        </c:dLbls>
        <c:marker val="1"/>
        <c:smooth val="0"/>
        <c:axId val="172713712"/>
        <c:axId val="172714104"/>
      </c:lineChart>
      <c:dateAx>
        <c:axId val="172713712"/>
        <c:scaling>
          <c:orientation val="minMax"/>
        </c:scaling>
        <c:delete val="1"/>
        <c:axPos val="b"/>
        <c:numFmt formatCode="ge" sourceLinked="1"/>
        <c:majorTickMark val="none"/>
        <c:minorTickMark val="none"/>
        <c:tickLblPos val="none"/>
        <c:crossAx val="172714104"/>
        <c:crosses val="autoZero"/>
        <c:auto val="1"/>
        <c:lblOffset val="100"/>
        <c:baseTimeUnit val="years"/>
      </c:dateAx>
      <c:valAx>
        <c:axId val="17271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1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215.78</c:v>
                </c:pt>
                <c:pt idx="1">
                  <c:v>179.24</c:v>
                </c:pt>
                <c:pt idx="2">
                  <c:v>160.31</c:v>
                </c:pt>
                <c:pt idx="3">
                  <c:v>134.88</c:v>
                </c:pt>
                <c:pt idx="4">
                  <c:v>112.47</c:v>
                </c:pt>
              </c:numCache>
            </c:numRef>
          </c:val>
          <c:extLst xmlns:c16r2="http://schemas.microsoft.com/office/drawing/2015/06/chart">
            <c:ext xmlns:c16="http://schemas.microsoft.com/office/drawing/2014/chart" uri="{C3380CC4-5D6E-409C-BE32-E72D297353CC}">
              <c16:uniqueId val="{00000000-4BC6-4704-B3B9-FAA1E0BB9F66}"/>
            </c:ext>
          </c:extLst>
        </c:ser>
        <c:dLbls>
          <c:showLegendKey val="0"/>
          <c:showVal val="0"/>
          <c:showCatName val="0"/>
          <c:showSerName val="0"/>
          <c:showPercent val="0"/>
          <c:showBubbleSize val="0"/>
        </c:dLbls>
        <c:gapWidth val="150"/>
        <c:axId val="172711360"/>
        <c:axId val="17271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4BC6-4704-B3B9-FAA1E0BB9F66}"/>
            </c:ext>
          </c:extLst>
        </c:ser>
        <c:dLbls>
          <c:showLegendKey val="0"/>
          <c:showVal val="0"/>
          <c:showCatName val="0"/>
          <c:showSerName val="0"/>
          <c:showPercent val="0"/>
          <c:showBubbleSize val="0"/>
        </c:dLbls>
        <c:marker val="1"/>
        <c:smooth val="0"/>
        <c:axId val="172711360"/>
        <c:axId val="172710968"/>
      </c:lineChart>
      <c:dateAx>
        <c:axId val="172711360"/>
        <c:scaling>
          <c:orientation val="minMax"/>
        </c:scaling>
        <c:delete val="1"/>
        <c:axPos val="b"/>
        <c:numFmt formatCode="ge" sourceLinked="1"/>
        <c:majorTickMark val="none"/>
        <c:minorTickMark val="none"/>
        <c:tickLblPos val="none"/>
        <c:crossAx val="172710968"/>
        <c:crosses val="autoZero"/>
        <c:auto val="1"/>
        <c:lblOffset val="100"/>
        <c:baseTimeUnit val="years"/>
      </c:dateAx>
      <c:valAx>
        <c:axId val="17271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76.03</c:v>
                </c:pt>
                <c:pt idx="1">
                  <c:v>69.98</c:v>
                </c:pt>
                <c:pt idx="2">
                  <c:v>79.81</c:v>
                </c:pt>
                <c:pt idx="3">
                  <c:v>91.9</c:v>
                </c:pt>
                <c:pt idx="4">
                  <c:v>87.94</c:v>
                </c:pt>
              </c:numCache>
            </c:numRef>
          </c:val>
          <c:extLst xmlns:c16r2="http://schemas.microsoft.com/office/drawing/2015/06/chart">
            <c:ext xmlns:c16="http://schemas.microsoft.com/office/drawing/2014/chart" uri="{C3380CC4-5D6E-409C-BE32-E72D297353CC}">
              <c16:uniqueId val="{00000000-B5AC-4375-AD97-7953F87898A3}"/>
            </c:ext>
          </c:extLst>
        </c:ser>
        <c:dLbls>
          <c:showLegendKey val="0"/>
          <c:showVal val="0"/>
          <c:showCatName val="0"/>
          <c:showSerName val="0"/>
          <c:showPercent val="0"/>
          <c:showBubbleSize val="0"/>
        </c:dLbls>
        <c:gapWidth val="150"/>
        <c:axId val="173073456"/>
        <c:axId val="17307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B5AC-4375-AD97-7953F87898A3}"/>
            </c:ext>
          </c:extLst>
        </c:ser>
        <c:dLbls>
          <c:showLegendKey val="0"/>
          <c:showVal val="0"/>
          <c:showCatName val="0"/>
          <c:showSerName val="0"/>
          <c:showPercent val="0"/>
          <c:showBubbleSize val="0"/>
        </c:dLbls>
        <c:marker val="1"/>
        <c:smooth val="0"/>
        <c:axId val="173073456"/>
        <c:axId val="173073848"/>
      </c:lineChart>
      <c:dateAx>
        <c:axId val="173073456"/>
        <c:scaling>
          <c:orientation val="minMax"/>
        </c:scaling>
        <c:delete val="1"/>
        <c:axPos val="b"/>
        <c:numFmt formatCode="ge" sourceLinked="1"/>
        <c:majorTickMark val="none"/>
        <c:minorTickMark val="none"/>
        <c:tickLblPos val="none"/>
        <c:crossAx val="173073848"/>
        <c:crosses val="autoZero"/>
        <c:auto val="1"/>
        <c:lblOffset val="100"/>
        <c:baseTimeUnit val="years"/>
      </c:dateAx>
      <c:valAx>
        <c:axId val="17307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7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92.36</c:v>
                </c:pt>
                <c:pt idx="1">
                  <c:v>115.07</c:v>
                </c:pt>
                <c:pt idx="2">
                  <c:v>99.19</c:v>
                </c:pt>
                <c:pt idx="3">
                  <c:v>83.8</c:v>
                </c:pt>
                <c:pt idx="4">
                  <c:v>95.11</c:v>
                </c:pt>
              </c:numCache>
            </c:numRef>
          </c:val>
          <c:extLst xmlns:c16r2="http://schemas.microsoft.com/office/drawing/2015/06/chart">
            <c:ext xmlns:c16="http://schemas.microsoft.com/office/drawing/2014/chart" uri="{C3380CC4-5D6E-409C-BE32-E72D297353CC}">
              <c16:uniqueId val="{00000000-6645-401C-BDCE-66D9E8BA932D}"/>
            </c:ext>
          </c:extLst>
        </c:ser>
        <c:dLbls>
          <c:showLegendKey val="0"/>
          <c:showVal val="0"/>
          <c:showCatName val="0"/>
          <c:showSerName val="0"/>
          <c:showPercent val="0"/>
          <c:showBubbleSize val="0"/>
        </c:dLbls>
        <c:gapWidth val="150"/>
        <c:axId val="172713320"/>
        <c:axId val="17307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6645-401C-BDCE-66D9E8BA932D}"/>
            </c:ext>
          </c:extLst>
        </c:ser>
        <c:dLbls>
          <c:showLegendKey val="0"/>
          <c:showVal val="0"/>
          <c:showCatName val="0"/>
          <c:showSerName val="0"/>
          <c:showPercent val="0"/>
          <c:showBubbleSize val="0"/>
        </c:dLbls>
        <c:marker val="1"/>
        <c:smooth val="0"/>
        <c:axId val="172713320"/>
        <c:axId val="173075024"/>
      </c:lineChart>
      <c:dateAx>
        <c:axId val="172713320"/>
        <c:scaling>
          <c:orientation val="minMax"/>
        </c:scaling>
        <c:delete val="1"/>
        <c:axPos val="b"/>
        <c:numFmt formatCode="ge" sourceLinked="1"/>
        <c:majorTickMark val="none"/>
        <c:minorTickMark val="none"/>
        <c:tickLblPos val="none"/>
        <c:crossAx val="173075024"/>
        <c:crosses val="autoZero"/>
        <c:auto val="1"/>
        <c:lblOffset val="100"/>
        <c:baseTimeUnit val="years"/>
      </c:dateAx>
      <c:valAx>
        <c:axId val="17307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1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上野村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1190</v>
      </c>
      <c r="AM8" s="66"/>
      <c r="AN8" s="66"/>
      <c r="AO8" s="66"/>
      <c r="AP8" s="66"/>
      <c r="AQ8" s="66"/>
      <c r="AR8" s="66"/>
      <c r="AS8" s="66"/>
      <c r="AT8" s="65">
        <f>データ!$S$6</f>
        <v>181.85</v>
      </c>
      <c r="AU8" s="65"/>
      <c r="AV8" s="65"/>
      <c r="AW8" s="65"/>
      <c r="AX8" s="65"/>
      <c r="AY8" s="65"/>
      <c r="AZ8" s="65"/>
      <c r="BA8" s="65"/>
      <c r="BB8" s="65">
        <f>データ!$T$6</f>
        <v>6.54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64.95</v>
      </c>
      <c r="Q10" s="65"/>
      <c r="R10" s="65"/>
      <c r="S10" s="65"/>
      <c r="T10" s="65"/>
      <c r="U10" s="65"/>
      <c r="V10" s="65"/>
      <c r="W10" s="66">
        <f>データ!$Q$6</f>
        <v>1220</v>
      </c>
      <c r="X10" s="66"/>
      <c r="Y10" s="66"/>
      <c r="Z10" s="66"/>
      <c r="AA10" s="66"/>
      <c r="AB10" s="66"/>
      <c r="AC10" s="66"/>
      <c r="AD10" s="2"/>
      <c r="AE10" s="2"/>
      <c r="AF10" s="2"/>
      <c r="AG10" s="2"/>
      <c r="AH10" s="2"/>
      <c r="AI10" s="2"/>
      <c r="AJ10" s="2"/>
      <c r="AK10" s="2"/>
      <c r="AL10" s="66">
        <f>データ!$U$6</f>
        <v>769</v>
      </c>
      <c r="AM10" s="66"/>
      <c r="AN10" s="66"/>
      <c r="AO10" s="66"/>
      <c r="AP10" s="66"/>
      <c r="AQ10" s="66"/>
      <c r="AR10" s="66"/>
      <c r="AS10" s="66"/>
      <c r="AT10" s="65">
        <f>データ!$V$6</f>
        <v>19.3</v>
      </c>
      <c r="AU10" s="65"/>
      <c r="AV10" s="65"/>
      <c r="AW10" s="65"/>
      <c r="AX10" s="65"/>
      <c r="AY10" s="65"/>
      <c r="AZ10" s="65"/>
      <c r="BA10" s="65"/>
      <c r="BB10" s="65">
        <f>データ!$W$6</f>
        <v>39.840000000000003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112</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43</v>
      </c>
      <c r="O85" s="27" t="str">
        <f>データ!EN6</f>
        <v>【0.54】</v>
      </c>
    </row>
  </sheetData>
  <sheetProtection algorithmName="SHA-512" hashValue="7/kruTw9PuaouQ/pldeu/zqb//lfEoJiQtteTr4D5TDQINb05DLAoXxK3Mb5bVJx3xyhFJMUrlIyENpbGZSh7Q==" saltValue="KexA7Y9NO49UV6kZ1LqDb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103667</v>
      </c>
      <c r="D6" s="34">
        <f t="shared" si="3"/>
        <v>47</v>
      </c>
      <c r="E6" s="34">
        <f t="shared" si="3"/>
        <v>1</v>
      </c>
      <c r="F6" s="34">
        <f t="shared" si="3"/>
        <v>0</v>
      </c>
      <c r="G6" s="34">
        <f t="shared" si="3"/>
        <v>0</v>
      </c>
      <c r="H6" s="34" t="str">
        <f t="shared" si="3"/>
        <v>群馬県　上野村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64.95</v>
      </c>
      <c r="Q6" s="35">
        <f t="shared" si="3"/>
        <v>1220</v>
      </c>
      <c r="R6" s="35">
        <f t="shared" si="3"/>
        <v>1190</v>
      </c>
      <c r="S6" s="35">
        <f t="shared" si="3"/>
        <v>181.85</v>
      </c>
      <c r="T6" s="35">
        <f t="shared" si="3"/>
        <v>6.54</v>
      </c>
      <c r="U6" s="35">
        <f t="shared" si="3"/>
        <v>769</v>
      </c>
      <c r="V6" s="35">
        <f t="shared" si="3"/>
        <v>19.3</v>
      </c>
      <c r="W6" s="35">
        <f t="shared" si="3"/>
        <v>39.840000000000003</v>
      </c>
      <c r="X6" s="36">
        <f>IF(X7="",NA(),X7)</f>
        <v>80.55</v>
      </c>
      <c r="Y6" s="36">
        <f t="shared" ref="Y6:AG6" si="4">IF(Y7="",NA(),Y7)</f>
        <v>76.45</v>
      </c>
      <c r="Z6" s="36">
        <f t="shared" si="4"/>
        <v>86.4</v>
      </c>
      <c r="AA6" s="36">
        <f t="shared" si="4"/>
        <v>98.51</v>
      </c>
      <c r="AB6" s="36">
        <f t="shared" si="4"/>
        <v>93.42</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215.78</v>
      </c>
      <c r="BF6" s="36">
        <f t="shared" ref="BF6:BN6" si="7">IF(BF7="",NA(),BF7)</f>
        <v>179.24</v>
      </c>
      <c r="BG6" s="36">
        <f t="shared" si="7"/>
        <v>160.31</v>
      </c>
      <c r="BH6" s="36">
        <f t="shared" si="7"/>
        <v>134.88</v>
      </c>
      <c r="BI6" s="36">
        <f t="shared" si="7"/>
        <v>112.47</v>
      </c>
      <c r="BJ6" s="36">
        <f t="shared" si="7"/>
        <v>1486.62</v>
      </c>
      <c r="BK6" s="36">
        <f t="shared" si="7"/>
        <v>1510.14</v>
      </c>
      <c r="BL6" s="36">
        <f t="shared" si="7"/>
        <v>1595.62</v>
      </c>
      <c r="BM6" s="36">
        <f t="shared" si="7"/>
        <v>1302.33</v>
      </c>
      <c r="BN6" s="36">
        <f t="shared" si="7"/>
        <v>1274.21</v>
      </c>
      <c r="BO6" s="35" t="str">
        <f>IF(BO7="","",IF(BO7="-","【-】","【"&amp;SUBSTITUTE(TEXT(BO7,"#,##0.00"),"-","△")&amp;"】"))</f>
        <v>【1,074.14】</v>
      </c>
      <c r="BP6" s="36">
        <f>IF(BP7="",NA(),BP7)</f>
        <v>76.03</v>
      </c>
      <c r="BQ6" s="36">
        <f t="shared" ref="BQ6:BY6" si="8">IF(BQ7="",NA(),BQ7)</f>
        <v>69.98</v>
      </c>
      <c r="BR6" s="36">
        <f t="shared" si="8"/>
        <v>79.81</v>
      </c>
      <c r="BS6" s="36">
        <f t="shared" si="8"/>
        <v>91.9</v>
      </c>
      <c r="BT6" s="36">
        <f t="shared" si="8"/>
        <v>87.94</v>
      </c>
      <c r="BU6" s="36">
        <f t="shared" si="8"/>
        <v>24.39</v>
      </c>
      <c r="BV6" s="36">
        <f t="shared" si="8"/>
        <v>22.67</v>
      </c>
      <c r="BW6" s="36">
        <f t="shared" si="8"/>
        <v>37.92</v>
      </c>
      <c r="BX6" s="36">
        <f t="shared" si="8"/>
        <v>40.89</v>
      </c>
      <c r="BY6" s="36">
        <f t="shared" si="8"/>
        <v>41.25</v>
      </c>
      <c r="BZ6" s="35" t="str">
        <f>IF(BZ7="","",IF(BZ7="-","【-】","【"&amp;SUBSTITUTE(TEXT(BZ7,"#,##0.00"),"-","△")&amp;"】"))</f>
        <v>【54.36】</v>
      </c>
      <c r="CA6" s="36">
        <f>IF(CA7="",NA(),CA7)</f>
        <v>92.36</v>
      </c>
      <c r="CB6" s="36">
        <f t="shared" ref="CB6:CJ6" si="9">IF(CB7="",NA(),CB7)</f>
        <v>115.07</v>
      </c>
      <c r="CC6" s="36">
        <f t="shared" si="9"/>
        <v>99.19</v>
      </c>
      <c r="CD6" s="36">
        <f t="shared" si="9"/>
        <v>83.8</v>
      </c>
      <c r="CE6" s="36">
        <f t="shared" si="9"/>
        <v>95.11</v>
      </c>
      <c r="CF6" s="36">
        <f t="shared" si="9"/>
        <v>734.18</v>
      </c>
      <c r="CG6" s="36">
        <f t="shared" si="9"/>
        <v>789.62</v>
      </c>
      <c r="CH6" s="36">
        <f t="shared" si="9"/>
        <v>423.18</v>
      </c>
      <c r="CI6" s="36">
        <f t="shared" si="9"/>
        <v>383.2</v>
      </c>
      <c r="CJ6" s="36">
        <f t="shared" si="9"/>
        <v>383.25</v>
      </c>
      <c r="CK6" s="35" t="str">
        <f>IF(CK7="","",IF(CK7="-","【-】","【"&amp;SUBSTITUTE(TEXT(CK7,"#,##0.00"),"-","△")&amp;"】"))</f>
        <v>【296.40】</v>
      </c>
      <c r="CL6" s="36">
        <f>IF(CL7="",NA(),CL7)</f>
        <v>110.79</v>
      </c>
      <c r="CM6" s="36">
        <f t="shared" ref="CM6:CU6" si="10">IF(CM7="",NA(),CM7)</f>
        <v>79.56</v>
      </c>
      <c r="CN6" s="36">
        <f t="shared" si="10"/>
        <v>73.680000000000007</v>
      </c>
      <c r="CO6" s="36">
        <f t="shared" si="10"/>
        <v>98.06</v>
      </c>
      <c r="CP6" s="36">
        <f t="shared" si="10"/>
        <v>102.08</v>
      </c>
      <c r="CQ6" s="36">
        <f t="shared" si="10"/>
        <v>48.36</v>
      </c>
      <c r="CR6" s="36">
        <f t="shared" si="10"/>
        <v>48.7</v>
      </c>
      <c r="CS6" s="36">
        <f t="shared" si="10"/>
        <v>46.9</v>
      </c>
      <c r="CT6" s="36">
        <f t="shared" si="10"/>
        <v>47.95</v>
      </c>
      <c r="CU6" s="36">
        <f t="shared" si="10"/>
        <v>48.26</v>
      </c>
      <c r="CV6" s="35" t="str">
        <f>IF(CV7="","",IF(CV7="-","【-】","【"&amp;SUBSTITUTE(TEXT(CV7,"#,##0.00"),"-","△")&amp;"】"))</f>
        <v>【55.95】</v>
      </c>
      <c r="CW6" s="36">
        <f>IF(CW7="",NA(),CW7)</f>
        <v>65.33</v>
      </c>
      <c r="CX6" s="36">
        <f t="shared" ref="CX6:DF6" si="11">IF(CX7="",NA(),CX7)</f>
        <v>85.95</v>
      </c>
      <c r="CY6" s="36">
        <f t="shared" si="11"/>
        <v>93.91</v>
      </c>
      <c r="CZ6" s="36">
        <f t="shared" si="11"/>
        <v>74.760000000000005</v>
      </c>
      <c r="DA6" s="36">
        <f t="shared" si="11"/>
        <v>66.61</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103667</v>
      </c>
      <c r="D7" s="38">
        <v>47</v>
      </c>
      <c r="E7" s="38">
        <v>1</v>
      </c>
      <c r="F7" s="38">
        <v>0</v>
      </c>
      <c r="G7" s="38">
        <v>0</v>
      </c>
      <c r="H7" s="38" t="s">
        <v>97</v>
      </c>
      <c r="I7" s="38" t="s">
        <v>98</v>
      </c>
      <c r="J7" s="38" t="s">
        <v>99</v>
      </c>
      <c r="K7" s="38" t="s">
        <v>100</v>
      </c>
      <c r="L7" s="38" t="s">
        <v>101</v>
      </c>
      <c r="M7" s="38" t="s">
        <v>102</v>
      </c>
      <c r="N7" s="39" t="s">
        <v>103</v>
      </c>
      <c r="O7" s="39" t="s">
        <v>104</v>
      </c>
      <c r="P7" s="39">
        <v>64.95</v>
      </c>
      <c r="Q7" s="39">
        <v>1220</v>
      </c>
      <c r="R7" s="39">
        <v>1190</v>
      </c>
      <c r="S7" s="39">
        <v>181.85</v>
      </c>
      <c r="T7" s="39">
        <v>6.54</v>
      </c>
      <c r="U7" s="39">
        <v>769</v>
      </c>
      <c r="V7" s="39">
        <v>19.3</v>
      </c>
      <c r="W7" s="39">
        <v>39.840000000000003</v>
      </c>
      <c r="X7" s="39">
        <v>80.55</v>
      </c>
      <c r="Y7" s="39">
        <v>76.45</v>
      </c>
      <c r="Z7" s="39">
        <v>86.4</v>
      </c>
      <c r="AA7" s="39">
        <v>98.51</v>
      </c>
      <c r="AB7" s="39">
        <v>93.42</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215.78</v>
      </c>
      <c r="BF7" s="39">
        <v>179.24</v>
      </c>
      <c r="BG7" s="39">
        <v>160.31</v>
      </c>
      <c r="BH7" s="39">
        <v>134.88</v>
      </c>
      <c r="BI7" s="39">
        <v>112.47</v>
      </c>
      <c r="BJ7" s="39">
        <v>1486.62</v>
      </c>
      <c r="BK7" s="39">
        <v>1510.14</v>
      </c>
      <c r="BL7" s="39">
        <v>1595.62</v>
      </c>
      <c r="BM7" s="39">
        <v>1302.33</v>
      </c>
      <c r="BN7" s="39">
        <v>1274.21</v>
      </c>
      <c r="BO7" s="39">
        <v>1074.1400000000001</v>
      </c>
      <c r="BP7" s="39">
        <v>76.03</v>
      </c>
      <c r="BQ7" s="39">
        <v>69.98</v>
      </c>
      <c r="BR7" s="39">
        <v>79.81</v>
      </c>
      <c r="BS7" s="39">
        <v>91.9</v>
      </c>
      <c r="BT7" s="39">
        <v>87.94</v>
      </c>
      <c r="BU7" s="39">
        <v>24.39</v>
      </c>
      <c r="BV7" s="39">
        <v>22.67</v>
      </c>
      <c r="BW7" s="39">
        <v>37.92</v>
      </c>
      <c r="BX7" s="39">
        <v>40.89</v>
      </c>
      <c r="BY7" s="39">
        <v>41.25</v>
      </c>
      <c r="BZ7" s="39">
        <v>54.36</v>
      </c>
      <c r="CA7" s="39">
        <v>92.36</v>
      </c>
      <c r="CB7" s="39">
        <v>115.07</v>
      </c>
      <c r="CC7" s="39">
        <v>99.19</v>
      </c>
      <c r="CD7" s="39">
        <v>83.8</v>
      </c>
      <c r="CE7" s="39">
        <v>95.11</v>
      </c>
      <c r="CF7" s="39">
        <v>734.18</v>
      </c>
      <c r="CG7" s="39">
        <v>789.62</v>
      </c>
      <c r="CH7" s="39">
        <v>423.18</v>
      </c>
      <c r="CI7" s="39">
        <v>383.2</v>
      </c>
      <c r="CJ7" s="39">
        <v>383.25</v>
      </c>
      <c r="CK7" s="39">
        <v>296.39999999999998</v>
      </c>
      <c r="CL7" s="39">
        <v>110.79</v>
      </c>
      <c r="CM7" s="39">
        <v>79.56</v>
      </c>
      <c r="CN7" s="39">
        <v>73.680000000000007</v>
      </c>
      <c r="CO7" s="39">
        <v>98.06</v>
      </c>
      <c r="CP7" s="39">
        <v>102.08</v>
      </c>
      <c r="CQ7" s="39">
        <v>48.36</v>
      </c>
      <c r="CR7" s="39">
        <v>48.7</v>
      </c>
      <c r="CS7" s="39">
        <v>46.9</v>
      </c>
      <c r="CT7" s="39">
        <v>47.95</v>
      </c>
      <c r="CU7" s="39">
        <v>48.26</v>
      </c>
      <c r="CV7" s="39">
        <v>55.95</v>
      </c>
      <c r="CW7" s="39">
        <v>65.33</v>
      </c>
      <c r="CX7" s="39">
        <v>85.95</v>
      </c>
      <c r="CY7" s="39">
        <v>93.91</v>
      </c>
      <c r="CZ7" s="39">
        <v>74.760000000000005</v>
      </c>
      <c r="DA7" s="39">
        <v>66.61</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2020-02-13T02:01:35Z</cp:lastPrinted>
  <dcterms:created xsi:type="dcterms:W3CDTF">2019-12-05T04:36:10Z</dcterms:created>
  <dcterms:modified xsi:type="dcterms:W3CDTF">2020-02-13T02:11:07Z</dcterms:modified>
  <cp:category/>
</cp:coreProperties>
</file>