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3_財政係共有\26_公営企業関係\R01\【R2.1.31】公営企業経営比較分析表の分析等について\県報告\"/>
    </mc:Choice>
  </mc:AlternateContent>
  <workbookProtection workbookAlgorithmName="SHA-512" workbookHashValue="lfdcuKcfANhsfKnOvH5Dl9EI+XMJItE/yiktrROk6ahFunm6qvU0HKcbJW3+mydFvPMWO3swfhdRR4rA2XXnZg==" workbookSaltValue="Y077A1r2SgBCgtEfJutZr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<sst xmlns="http://schemas.openxmlformats.org/spreadsheetml/2006/main" count="225" uniqueCount="111">
  <si>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</si>
  <si>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</si>
  <si>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</si>
  <si>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</si>
  <si>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</si>
  <si>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</si>
  <si>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</si>
  <si>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</si>
  <si>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</si>
  <si>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</si>
  <si>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</si>
  <si>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</si>
  <si>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</si>
  <si>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</si>
  <si>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</si>
  <si>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</si>
  <si>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</si>
  <si>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</si>
  <si>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</si>
  <si>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</si>
  <si>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</si>
  <si>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</si>
  <si>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</si>
  <si>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</si>
  <si>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</si>
  <si>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</si>
  <si>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</si>
  <si>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</si>
  <si>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</si>
  <si>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</si>
  <si>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</si>
  <si>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</si>
  <si>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</si>
  <si>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</si>
  <si>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</si>
  <si>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</si>
  <si>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</si>
  <si>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</si>
  <si>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</si>
  <si>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</si>
  <si>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</si>
  <si>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</si>
  <si>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</si>
  <si>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</si>
  <si>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</si>
  <si>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</si>
  <si>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</si>
  <si>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</si>
  <si>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</si>
  <si>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</si>
  <si>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</si>
  <si>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</si>
  <si>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</si>
  <si>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</si>
  <si>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</si>
  <si>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</si>
  <si>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</si>
  <si>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</si>
  <si>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</si>
  <si>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</si>
  <si>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</si>
  <si>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</si>
  <si>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</si>
  <si>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</si>
  <si>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</si>
  <si>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</si>
  <si>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</si>
  <si>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</si>
  <si>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</si>
  <si>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</si>
  <si>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</si>
  <si>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</si>
  <si>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</si>
  <si>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</si>
  <si>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</si>
  <si>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</si>
  <si>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</si>
  <si>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</si>
  <si>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</si>
  <si>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</si>
  <si>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</si>
  <si>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</si>
  <si>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</si>
  <si>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</si>
  <si>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</si>
  <si>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</si>
  <si>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</si>
  <si>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</si>
  <si>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</si>
  <si>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</si>
  <si>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</si>
  <si>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</si>
  <si>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</si>
  <si>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</si>
  <si>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</si>
  <si>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</si>
  <si>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</si>
  <si>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</si>
  <si>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</si>
  <si>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</si>
  <si>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</si>
  <si>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</si>
  <si>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</si>
  <si>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</si>
  <si>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</si>
  <si>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</si>
  <si>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</si>
  <si>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</si>
  <si>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収益、費用に大きな変動が無いため、地方債償還金により影響する。機械設備更新で借入れた資金返済がR7年度まで上昇する。未収金の回収、更なる費用削減により経営していく必要がある。
④企業債残高対給水収益比率
　設備更新においては、過疎債の借入を行っている。償還年次が短いため借入を行うたび比率が上昇する。
⑤料金回収率
　収益、費用に大きな変動が無いため、地方債償還金により影響される。施設更新のため借入れた資金の返済がR7年度まで上昇する。繰入金によって収入不足を補填している状況であり、未収金の回収、更なる費用削減により経営していく必要がある。
⑥給水原価
　類似団体より低い状況であるが、投資の効率化や維持管理費の削減などの経営改善に取組み、効率性の向上に努める。
⑦施設利用率
　類似団体より良い数値となっているが、施設規模の最適化に努めていく。
⑧有収率
　施設老朽化が原因とみられる漏水により低い数値であり、一部給水にも影響が生じているため早急かつ的確な対応が迫られている。</t>
    <rPh sb="201" eb="203">
      <t>シセツ</t>
    </rPh>
    <phoneticPr fontId="4"/>
  </si>
  <si>
    <t>　東吾妻町簡易水道給水エリアは、旧東村と旧吾妻町の山間部で形成されており、町内で特に人口が減少（料金収入の減少）している地域であるため、独立採算が非常に厳しい状況である。その中でも安心・安全の給水を維持する必要があり、今後は、H29年度に策定した「水道事業基本計画（新水道ビジョン）」及び「経営戦略」を基に、水道施設による給水サービスを継続していくために必要な補修、更新といった施設管理に必要な費用と、そのための財源を算定し、長期的視点に立った経営を目指す。</t>
    <phoneticPr fontId="4"/>
  </si>
  <si>
    <t>③管路更新率
　経過年数や漏水状況等を考慮して、計画的に実施していく。なお、東吾妻町簡易水道の管路で石綿セメント管は無く、主に塩ビ管が使用されている。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</si>
</sst>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0.18</c:v>
                </c:pt>
                <c:pt idx="1">
                  <c:v>0.31</c:v>
                </c:pt>
                <c:pt idx="2">
                  <c:v>0.16</c:v>
                </c:pt>
                <c:pt idx="3" formatCode="#,##0.00;&quot;△&quot;#,##0.00">
                  <c:v>0</c:v>
                </c:pt>
                <c:pt idx="4">
                  <c:v>0.16</c:v>
                </c:pt>
              </c:numCache>
            </c:numRef>
          </c:val>
          <c:extLst xmlns:c16r2="http://schemas.microsoft.com/office/drawing/2015/06/chart">
            <c:ext xmlns:c16="http://schemas.microsoft.com/office/drawing/2014/chart" uri="{C3380CC4-5D6E-409C-BE32-E72D297353CC}">
              <c16:uniqueId val="{00000000-E7F2-4601-9615-5AEB4F76ACF6}"/>
            </c:ext>
          </c:extLst>
        </c:ser>
        <c:dLbls>
          <c:showLegendKey val="0"/>
          <c:showVal val="0"/>
          <c:showCatName val="0"/>
          <c:showSerName val="0"/>
          <c:showPercent val="0"/>
          <c:showBubbleSize val="0"/>
        </c:dLbls>
        <c:gapWidth val="150"/>
        <c:axId val="397061536"/>
        <c:axId val="39706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E7F2-4601-9615-5AEB4F76ACF6}"/>
            </c:ext>
          </c:extLst>
        </c:ser>
        <c:dLbls>
          <c:showLegendKey val="0"/>
          <c:showVal val="0"/>
          <c:showCatName val="0"/>
          <c:showSerName val="0"/>
          <c:showPercent val="0"/>
          <c:showBubbleSize val="0"/>
        </c:dLbls>
        <c:marker val="1"/>
        <c:smooth val="0"/>
        <c:axId val="397061536"/>
        <c:axId val="397061928"/>
      </c:lineChart>
      <c:dateAx>
        <c:axId val="397061536"/>
        <c:scaling>
          <c:orientation val="minMax"/>
        </c:scaling>
        <c:delete val="1"/>
        <c:axPos val="b"/>
        <c:numFmt formatCode="ge" sourceLinked="1"/>
        <c:majorTickMark val="none"/>
        <c:minorTickMark val="none"/>
        <c:tickLblPos val="none"/>
        <c:crossAx val="397061928"/>
        <c:crosses val="autoZero"/>
        <c:auto val="1"/>
        <c:lblOffset val="100"/>
        <c:baseTimeUnit val="years"/>
      </c:dateAx>
      <c:valAx>
        <c:axId val="39706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57.97</c:v>
                </c:pt>
                <c:pt idx="1">
                  <c:v>59.26</c:v>
                </c:pt>
                <c:pt idx="2">
                  <c:v>58.59</c:v>
                </c:pt>
                <c:pt idx="3">
                  <c:v>59.31</c:v>
                </c:pt>
                <c:pt idx="4">
                  <c:v>61.42</c:v>
                </c:pt>
              </c:numCache>
            </c:numRef>
          </c:val>
          <c:extLst xmlns:c16r2="http://schemas.microsoft.com/office/drawing/2015/06/chart">
            <c:ext xmlns:c16="http://schemas.microsoft.com/office/drawing/2014/chart" uri="{C3380CC4-5D6E-409C-BE32-E72D297353CC}">
              <c16:uniqueId val="{00000000-C85F-4023-973C-338F56C8CF17}"/>
            </c:ext>
          </c:extLst>
        </c:ser>
        <c:dLbls>
          <c:showLegendKey val="0"/>
          <c:showVal val="0"/>
          <c:showCatName val="0"/>
          <c:showSerName val="0"/>
          <c:showPercent val="0"/>
          <c:showBubbleSize val="0"/>
        </c:dLbls>
        <c:gapWidth val="150"/>
        <c:axId val="392519824"/>
        <c:axId val="39252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C85F-4023-973C-338F56C8CF17}"/>
            </c:ext>
          </c:extLst>
        </c:ser>
        <c:dLbls>
          <c:showLegendKey val="0"/>
          <c:showVal val="0"/>
          <c:showCatName val="0"/>
          <c:showSerName val="0"/>
          <c:showPercent val="0"/>
          <c:showBubbleSize val="0"/>
        </c:dLbls>
        <c:marker val="1"/>
        <c:smooth val="0"/>
        <c:axId val="392519824"/>
        <c:axId val="392520216"/>
      </c:lineChart>
      <c:dateAx>
        <c:axId val="392519824"/>
        <c:scaling>
          <c:orientation val="minMax"/>
        </c:scaling>
        <c:delete val="1"/>
        <c:axPos val="b"/>
        <c:numFmt formatCode="ge" sourceLinked="1"/>
        <c:majorTickMark val="none"/>
        <c:minorTickMark val="none"/>
        <c:tickLblPos val="none"/>
        <c:crossAx val="392520216"/>
        <c:crosses val="autoZero"/>
        <c:auto val="1"/>
        <c:lblOffset val="100"/>
        <c:baseTimeUnit val="years"/>
      </c:dateAx>
      <c:valAx>
        <c:axId val="39252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1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54.32</c:v>
                </c:pt>
                <c:pt idx="1">
                  <c:v>51.87</c:v>
                </c:pt>
                <c:pt idx="2">
                  <c:v>52.04</c:v>
                </c:pt>
                <c:pt idx="3">
                  <c:v>52.01</c:v>
                </c:pt>
                <c:pt idx="4">
                  <c:v>49.4</c:v>
                </c:pt>
              </c:numCache>
            </c:numRef>
          </c:val>
          <c:extLst xmlns:c16r2="http://schemas.microsoft.com/office/drawing/2015/06/chart">
            <c:ext xmlns:c16="http://schemas.microsoft.com/office/drawing/2014/chart" uri="{C3380CC4-5D6E-409C-BE32-E72D297353CC}">
              <c16:uniqueId val="{00000000-8D92-4D18-9A93-64F8AFFF5A45}"/>
            </c:ext>
          </c:extLst>
        </c:ser>
        <c:dLbls>
          <c:showLegendKey val="0"/>
          <c:showVal val="0"/>
          <c:showCatName val="0"/>
          <c:showSerName val="0"/>
          <c:showPercent val="0"/>
          <c:showBubbleSize val="0"/>
        </c:dLbls>
        <c:gapWidth val="150"/>
        <c:axId val="392521392"/>
        <c:axId val="39252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8D92-4D18-9A93-64F8AFFF5A45}"/>
            </c:ext>
          </c:extLst>
        </c:ser>
        <c:dLbls>
          <c:showLegendKey val="0"/>
          <c:showVal val="0"/>
          <c:showCatName val="0"/>
          <c:showSerName val="0"/>
          <c:showPercent val="0"/>
          <c:showBubbleSize val="0"/>
        </c:dLbls>
        <c:marker val="1"/>
        <c:smooth val="0"/>
        <c:axId val="392521392"/>
        <c:axId val="392521784"/>
      </c:lineChart>
      <c:dateAx>
        <c:axId val="392521392"/>
        <c:scaling>
          <c:orientation val="minMax"/>
        </c:scaling>
        <c:delete val="1"/>
        <c:axPos val="b"/>
        <c:numFmt formatCode="ge" sourceLinked="1"/>
        <c:majorTickMark val="none"/>
        <c:minorTickMark val="none"/>
        <c:tickLblPos val="none"/>
        <c:crossAx val="392521784"/>
        <c:crosses val="autoZero"/>
        <c:auto val="1"/>
        <c:lblOffset val="100"/>
        <c:baseTimeUnit val="years"/>
      </c:dateAx>
      <c:valAx>
        <c:axId val="39252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2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79.86</c:v>
                </c:pt>
                <c:pt idx="1">
                  <c:v>78.09</c:v>
                </c:pt>
                <c:pt idx="2">
                  <c:v>77.55</c:v>
                </c:pt>
                <c:pt idx="3">
                  <c:v>74.98</c:v>
                </c:pt>
                <c:pt idx="4">
                  <c:v>71</c:v>
                </c:pt>
              </c:numCache>
            </c:numRef>
          </c:val>
          <c:extLst xmlns:c16r2="http://schemas.microsoft.com/office/drawing/2015/06/chart">
            <c:ext xmlns:c16="http://schemas.microsoft.com/office/drawing/2014/chart" uri="{C3380CC4-5D6E-409C-BE32-E72D297353CC}">
              <c16:uniqueId val="{00000000-1093-49BE-BF22-D49A3ECBAEF7}"/>
            </c:ext>
          </c:extLst>
        </c:ser>
        <c:dLbls>
          <c:showLegendKey val="0"/>
          <c:showVal val="0"/>
          <c:showCatName val="0"/>
          <c:showSerName val="0"/>
          <c:showPercent val="0"/>
          <c:showBubbleSize val="0"/>
        </c:dLbls>
        <c:gapWidth val="150"/>
        <c:axId val="391831200"/>
        <c:axId val="39183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1093-49BE-BF22-D49A3ECBAEF7}"/>
            </c:ext>
          </c:extLst>
        </c:ser>
        <c:dLbls>
          <c:showLegendKey val="0"/>
          <c:showVal val="0"/>
          <c:showCatName val="0"/>
          <c:showSerName val="0"/>
          <c:showPercent val="0"/>
          <c:showBubbleSize val="0"/>
        </c:dLbls>
        <c:marker val="1"/>
        <c:smooth val="0"/>
        <c:axId val="391831200"/>
        <c:axId val="391831592"/>
      </c:lineChart>
      <c:dateAx>
        <c:axId val="391831200"/>
        <c:scaling>
          <c:orientation val="minMax"/>
        </c:scaling>
        <c:delete val="1"/>
        <c:axPos val="b"/>
        <c:numFmt formatCode="ge" sourceLinked="1"/>
        <c:majorTickMark val="none"/>
        <c:minorTickMark val="none"/>
        <c:tickLblPos val="none"/>
        <c:crossAx val="391831592"/>
        <c:crosses val="autoZero"/>
        <c:auto val="1"/>
        <c:lblOffset val="100"/>
        <c:baseTimeUnit val="years"/>
      </c:dateAx>
      <c:valAx>
        <c:axId val="39183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C2-4996-8FBB-815321316383}"/>
            </c:ext>
          </c:extLst>
        </c:ser>
        <c:dLbls>
          <c:showLegendKey val="0"/>
          <c:showVal val="0"/>
          <c:showCatName val="0"/>
          <c:showSerName val="0"/>
          <c:showPercent val="0"/>
          <c:showBubbleSize val="0"/>
        </c:dLbls>
        <c:gapWidth val="150"/>
        <c:axId val="391832768"/>
        <c:axId val="39183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C2-4996-8FBB-815321316383}"/>
            </c:ext>
          </c:extLst>
        </c:ser>
        <c:dLbls>
          <c:showLegendKey val="0"/>
          <c:showVal val="0"/>
          <c:showCatName val="0"/>
          <c:showSerName val="0"/>
          <c:showPercent val="0"/>
          <c:showBubbleSize val="0"/>
        </c:dLbls>
        <c:marker val="1"/>
        <c:smooth val="0"/>
        <c:axId val="391832768"/>
        <c:axId val="391833160"/>
      </c:lineChart>
      <c:dateAx>
        <c:axId val="391832768"/>
        <c:scaling>
          <c:orientation val="minMax"/>
        </c:scaling>
        <c:delete val="1"/>
        <c:axPos val="b"/>
        <c:numFmt formatCode="ge" sourceLinked="1"/>
        <c:majorTickMark val="none"/>
        <c:minorTickMark val="none"/>
        <c:tickLblPos val="none"/>
        <c:crossAx val="391833160"/>
        <c:crosses val="autoZero"/>
        <c:auto val="1"/>
        <c:lblOffset val="100"/>
        <c:baseTimeUnit val="years"/>
      </c:dateAx>
      <c:valAx>
        <c:axId val="39183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6C-4923-84B5-422135AA1D95}"/>
            </c:ext>
          </c:extLst>
        </c:ser>
        <c:dLbls>
          <c:showLegendKey val="0"/>
          <c:showVal val="0"/>
          <c:showCatName val="0"/>
          <c:showSerName val="0"/>
          <c:showPercent val="0"/>
          <c:showBubbleSize val="0"/>
        </c:dLbls>
        <c:gapWidth val="150"/>
        <c:axId val="392816216"/>
        <c:axId val="3928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6C-4923-84B5-422135AA1D95}"/>
            </c:ext>
          </c:extLst>
        </c:ser>
        <c:dLbls>
          <c:showLegendKey val="0"/>
          <c:showVal val="0"/>
          <c:showCatName val="0"/>
          <c:showSerName val="0"/>
          <c:showPercent val="0"/>
          <c:showBubbleSize val="0"/>
        </c:dLbls>
        <c:marker val="1"/>
        <c:smooth val="0"/>
        <c:axId val="392816216"/>
        <c:axId val="392816608"/>
      </c:lineChart>
      <c:dateAx>
        <c:axId val="392816216"/>
        <c:scaling>
          <c:orientation val="minMax"/>
        </c:scaling>
        <c:delete val="1"/>
        <c:axPos val="b"/>
        <c:numFmt formatCode="ge" sourceLinked="1"/>
        <c:majorTickMark val="none"/>
        <c:minorTickMark val="none"/>
        <c:tickLblPos val="none"/>
        <c:crossAx val="392816608"/>
        <c:crosses val="autoZero"/>
        <c:auto val="1"/>
        <c:lblOffset val="100"/>
        <c:baseTimeUnit val="years"/>
      </c:dateAx>
      <c:valAx>
        <c:axId val="3928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81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47-4DC6-BBC4-B1550A411379}"/>
            </c:ext>
          </c:extLst>
        </c:ser>
        <c:dLbls>
          <c:showLegendKey val="0"/>
          <c:showVal val="0"/>
          <c:showCatName val="0"/>
          <c:showSerName val="0"/>
          <c:showPercent val="0"/>
          <c:showBubbleSize val="0"/>
        </c:dLbls>
        <c:gapWidth val="150"/>
        <c:axId val="392817784"/>
        <c:axId val="3928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47-4DC6-BBC4-B1550A411379}"/>
            </c:ext>
          </c:extLst>
        </c:ser>
        <c:dLbls>
          <c:showLegendKey val="0"/>
          <c:showVal val="0"/>
          <c:showCatName val="0"/>
          <c:showSerName val="0"/>
          <c:showPercent val="0"/>
          <c:showBubbleSize val="0"/>
        </c:dLbls>
        <c:marker val="1"/>
        <c:smooth val="0"/>
        <c:axId val="392817784"/>
        <c:axId val="392818176"/>
      </c:lineChart>
      <c:dateAx>
        <c:axId val="392817784"/>
        <c:scaling>
          <c:orientation val="minMax"/>
        </c:scaling>
        <c:delete val="1"/>
        <c:axPos val="b"/>
        <c:numFmt formatCode="ge" sourceLinked="1"/>
        <c:majorTickMark val="none"/>
        <c:minorTickMark val="none"/>
        <c:tickLblPos val="none"/>
        <c:crossAx val="392818176"/>
        <c:crosses val="autoZero"/>
        <c:auto val="1"/>
        <c:lblOffset val="100"/>
        <c:baseTimeUnit val="years"/>
      </c:dateAx>
      <c:valAx>
        <c:axId val="3928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81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DF-4431-8A69-E620ED6A23CB}"/>
            </c:ext>
          </c:extLst>
        </c:ser>
        <c:dLbls>
          <c:showLegendKey val="0"/>
          <c:showVal val="0"/>
          <c:showCatName val="0"/>
          <c:showSerName val="0"/>
          <c:showPercent val="0"/>
          <c:showBubbleSize val="0"/>
        </c:dLbls>
        <c:gapWidth val="150"/>
        <c:axId val="392819352"/>
        <c:axId val="3928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DF-4431-8A69-E620ED6A23CB}"/>
            </c:ext>
          </c:extLst>
        </c:ser>
        <c:dLbls>
          <c:showLegendKey val="0"/>
          <c:showVal val="0"/>
          <c:showCatName val="0"/>
          <c:showSerName val="0"/>
          <c:showPercent val="0"/>
          <c:showBubbleSize val="0"/>
        </c:dLbls>
        <c:marker val="1"/>
        <c:smooth val="0"/>
        <c:axId val="392819352"/>
        <c:axId val="392819744"/>
      </c:lineChart>
      <c:dateAx>
        <c:axId val="392819352"/>
        <c:scaling>
          <c:orientation val="minMax"/>
        </c:scaling>
        <c:delete val="1"/>
        <c:axPos val="b"/>
        <c:numFmt formatCode="ge" sourceLinked="1"/>
        <c:majorTickMark val="none"/>
        <c:minorTickMark val="none"/>
        <c:tickLblPos val="none"/>
        <c:crossAx val="392819744"/>
        <c:crosses val="autoZero"/>
        <c:auto val="1"/>
        <c:lblOffset val="100"/>
        <c:baseTimeUnit val="years"/>
      </c:dateAx>
      <c:valAx>
        <c:axId val="3928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81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522.29</c:v>
                </c:pt>
                <c:pt idx="1">
                  <c:v>507.01</c:v>
                </c:pt>
                <c:pt idx="2">
                  <c:v>539.17999999999995</c:v>
                </c:pt>
                <c:pt idx="3">
                  <c:v>522.80999999999995</c:v>
                </c:pt>
                <c:pt idx="4">
                  <c:v>560.63</c:v>
                </c:pt>
              </c:numCache>
            </c:numRef>
          </c:val>
          <c:extLst xmlns:c16r2="http://schemas.microsoft.com/office/drawing/2015/06/chart">
            <c:ext xmlns:c16="http://schemas.microsoft.com/office/drawing/2014/chart" uri="{C3380CC4-5D6E-409C-BE32-E72D297353CC}">
              <c16:uniqueId val="{00000000-649B-4961-A015-A1EFC33C01DE}"/>
            </c:ext>
          </c:extLst>
        </c:ser>
        <c:dLbls>
          <c:showLegendKey val="0"/>
          <c:showVal val="0"/>
          <c:showCatName val="0"/>
          <c:showSerName val="0"/>
          <c:showPercent val="0"/>
          <c:showBubbleSize val="0"/>
        </c:dLbls>
        <c:gapWidth val="150"/>
        <c:axId val="392931688"/>
        <c:axId val="39293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649B-4961-A015-A1EFC33C01DE}"/>
            </c:ext>
          </c:extLst>
        </c:ser>
        <c:dLbls>
          <c:showLegendKey val="0"/>
          <c:showVal val="0"/>
          <c:showCatName val="0"/>
          <c:showSerName val="0"/>
          <c:showPercent val="0"/>
          <c:showBubbleSize val="0"/>
        </c:dLbls>
        <c:marker val="1"/>
        <c:smooth val="0"/>
        <c:axId val="392931688"/>
        <c:axId val="392932080"/>
      </c:lineChart>
      <c:dateAx>
        <c:axId val="392931688"/>
        <c:scaling>
          <c:orientation val="minMax"/>
        </c:scaling>
        <c:delete val="1"/>
        <c:axPos val="b"/>
        <c:numFmt formatCode="ge" sourceLinked="1"/>
        <c:majorTickMark val="none"/>
        <c:minorTickMark val="none"/>
        <c:tickLblPos val="none"/>
        <c:crossAx val="392932080"/>
        <c:crosses val="autoZero"/>
        <c:auto val="1"/>
        <c:lblOffset val="100"/>
        <c:baseTimeUnit val="years"/>
      </c:dateAx>
      <c:valAx>
        <c:axId val="39293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93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78.23</c:v>
                </c:pt>
                <c:pt idx="1">
                  <c:v>76.02</c:v>
                </c:pt>
                <c:pt idx="2">
                  <c:v>77.290000000000006</c:v>
                </c:pt>
                <c:pt idx="3">
                  <c:v>71.010000000000005</c:v>
                </c:pt>
                <c:pt idx="4">
                  <c:v>70.489999999999995</c:v>
                </c:pt>
              </c:numCache>
            </c:numRef>
          </c:val>
          <c:extLst xmlns:c16r2="http://schemas.microsoft.com/office/drawing/2015/06/chart">
            <c:ext xmlns:c16="http://schemas.microsoft.com/office/drawing/2014/chart" uri="{C3380CC4-5D6E-409C-BE32-E72D297353CC}">
              <c16:uniqueId val="{00000000-7D42-4206-8EE0-048FA5DA8FC8}"/>
            </c:ext>
          </c:extLst>
        </c:ser>
        <c:dLbls>
          <c:showLegendKey val="0"/>
          <c:showVal val="0"/>
          <c:showCatName val="0"/>
          <c:showSerName val="0"/>
          <c:showPercent val="0"/>
          <c:showBubbleSize val="0"/>
        </c:dLbls>
        <c:gapWidth val="150"/>
        <c:axId val="392933256"/>
        <c:axId val="39293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7D42-4206-8EE0-048FA5DA8FC8}"/>
            </c:ext>
          </c:extLst>
        </c:ser>
        <c:dLbls>
          <c:showLegendKey val="0"/>
          <c:showVal val="0"/>
          <c:showCatName val="0"/>
          <c:showSerName val="0"/>
          <c:showPercent val="0"/>
          <c:showBubbleSize val="0"/>
        </c:dLbls>
        <c:marker val="1"/>
        <c:smooth val="0"/>
        <c:axId val="392933256"/>
        <c:axId val="392933648"/>
      </c:lineChart>
      <c:dateAx>
        <c:axId val="392933256"/>
        <c:scaling>
          <c:orientation val="minMax"/>
        </c:scaling>
        <c:delete val="1"/>
        <c:axPos val="b"/>
        <c:numFmt formatCode="ge" sourceLinked="1"/>
        <c:majorTickMark val="none"/>
        <c:minorTickMark val="none"/>
        <c:tickLblPos val="none"/>
        <c:crossAx val="392933648"/>
        <c:crosses val="autoZero"/>
        <c:auto val="1"/>
        <c:lblOffset val="100"/>
        <c:baseTimeUnit val="years"/>
      </c:dateAx>
      <c:valAx>
        <c:axId val="39293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93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131.87</c:v>
                </c:pt>
                <c:pt idx="1">
                  <c:v>139.43</c:v>
                </c:pt>
                <c:pt idx="2">
                  <c:v>137.44</c:v>
                </c:pt>
                <c:pt idx="3">
                  <c:v>146.53</c:v>
                </c:pt>
                <c:pt idx="4">
                  <c:v>147.76</c:v>
                </c:pt>
              </c:numCache>
            </c:numRef>
          </c:val>
          <c:extLst xmlns:c16r2="http://schemas.microsoft.com/office/drawing/2015/06/chart">
            <c:ext xmlns:c16="http://schemas.microsoft.com/office/drawing/2014/chart" uri="{C3380CC4-5D6E-409C-BE32-E72D297353CC}">
              <c16:uniqueId val="{00000000-43AE-461E-9882-E457454D7D71}"/>
            </c:ext>
          </c:extLst>
        </c:ser>
        <c:dLbls>
          <c:showLegendKey val="0"/>
          <c:showVal val="0"/>
          <c:showCatName val="0"/>
          <c:showSerName val="0"/>
          <c:showPercent val="0"/>
          <c:showBubbleSize val="0"/>
        </c:dLbls>
        <c:gapWidth val="150"/>
        <c:axId val="392518256"/>
        <c:axId val="39251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43AE-461E-9882-E457454D7D71}"/>
            </c:ext>
          </c:extLst>
        </c:ser>
        <c:dLbls>
          <c:showLegendKey val="0"/>
          <c:showVal val="0"/>
          <c:showCatName val="0"/>
          <c:showSerName val="0"/>
          <c:showPercent val="0"/>
          <c:showBubbleSize val="0"/>
        </c:dLbls>
        <c:marker val="1"/>
        <c:smooth val="0"/>
        <c:axId val="392518256"/>
        <c:axId val="392518648"/>
      </c:lineChart>
      <c:dateAx>
        <c:axId val="392518256"/>
        <c:scaling>
          <c:orientation val="minMax"/>
        </c:scaling>
        <c:delete val="1"/>
        <c:axPos val="b"/>
        <c:numFmt formatCode="ge" sourceLinked="1"/>
        <c:majorTickMark val="none"/>
        <c:minorTickMark val="none"/>
        <c:tickLblPos val="none"/>
        <c:crossAx val="392518648"/>
        <c:crosses val="autoZero"/>
        <c:auto val="1"/>
        <c:lblOffset val="100"/>
        <c:baseTimeUnit val="years"/>
      </c:dateAx>
      <c:valAx>
        <c:axId val="39251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1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東吾妻町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13885</v>
      </c>
      <c r="AM8" s="66"/>
      <c r="AN8" s="66"/>
      <c r="AO8" s="66"/>
      <c r="AP8" s="66"/>
      <c r="AQ8" s="66"/>
      <c r="AR8" s="66"/>
      <c r="AS8" s="66"/>
      <c r="AT8" s="65">
        <f>データ!$S$6</f>
        <v>253.91</v>
      </c>
      <c r="AU8" s="65"/>
      <c r="AV8" s="65"/>
      <c r="AW8" s="65"/>
      <c r="AX8" s="65"/>
      <c r="AY8" s="65"/>
      <c r="AZ8" s="65"/>
      <c r="BA8" s="65"/>
      <c r="BB8" s="65">
        <f>データ!$T$6</f>
        <v>54.68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20.63</v>
      </c>
      <c r="Q10" s="65"/>
      <c r="R10" s="65"/>
      <c r="S10" s="65"/>
      <c r="T10" s="65"/>
      <c r="U10" s="65"/>
      <c r="V10" s="65"/>
      <c r="W10" s="66">
        <f>データ!$Q$6</f>
        <v>1728</v>
      </c>
      <c r="X10" s="66"/>
      <c r="Y10" s="66"/>
      <c r="Z10" s="66"/>
      <c r="AA10" s="66"/>
      <c r="AB10" s="66"/>
      <c r="AC10" s="66"/>
      <c r="AD10" s="2"/>
      <c r="AE10" s="2"/>
      <c r="AF10" s="2"/>
      <c r="AG10" s="2"/>
      <c r="AH10" s="2"/>
      <c r="AI10" s="2"/>
      <c r="AJ10" s="2"/>
      <c r="AK10" s="2"/>
      <c r="AL10" s="66">
        <f>データ!$U$6</f>
        <v>2847</v>
      </c>
      <c r="AM10" s="66"/>
      <c r="AN10" s="66"/>
      <c r="AO10" s="66"/>
      <c r="AP10" s="66"/>
      <c r="AQ10" s="66"/>
      <c r="AR10" s="66"/>
      <c r="AS10" s="66"/>
      <c r="AT10" s="65">
        <f>データ!$V$6</f>
        <v>13.58</v>
      </c>
      <c r="AU10" s="65"/>
      <c r="AV10" s="65"/>
      <c r="AW10" s="65"/>
      <c r="AX10" s="65"/>
      <c r="AY10" s="65"/>
      <c r="AZ10" s="65"/>
      <c r="BA10" s="65"/>
      <c r="BB10" s="65">
        <f>データ!$W$6</f>
        <v>209.65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108</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D81tIpnkIXKKWjtpLqlJ+T3xnrWs60sZiffbcyNeXFZAiOosYzkk2hved/nFSYdIdE//WoW1Rehg3xguQCKNA==" saltValue="LPmUSooP8W01e3OBFI8/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104299</v>
      </c>
      <c r="D6" s="34">
        <f t="shared" si="3"/>
        <v>47</v>
      </c>
      <c r="E6" s="34">
        <f t="shared" si="3"/>
        <v>1</v>
      </c>
      <c r="F6" s="34">
        <f t="shared" si="3"/>
        <v>0</v>
      </c>
      <c r="G6" s="34">
        <f t="shared" si="3"/>
        <v>0</v>
      </c>
      <c r="H6" s="34" t="str">
        <f t="shared" si="3"/>
        <v>群馬県　東吾妻町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20.63</v>
      </c>
      <c r="Q6" s="35">
        <f t="shared" si="3"/>
        <v>1728</v>
      </c>
      <c r="R6" s="35">
        <f t="shared" si="3"/>
        <v>13885</v>
      </c>
      <c r="S6" s="35">
        <f t="shared" si="3"/>
        <v>253.91</v>
      </c>
      <c r="T6" s="35">
        <f t="shared" si="3"/>
        <v>54.68</v>
      </c>
      <c r="U6" s="35">
        <f t="shared" si="3"/>
        <v>2847</v>
      </c>
      <c r="V6" s="35">
        <f t="shared" si="3"/>
        <v>13.58</v>
      </c>
      <c r="W6" s="35">
        <f t="shared" si="3"/>
        <v>209.65</v>
      </c>
      <c r="X6" s="36">
        <f>IF(X7="",NA(),X7)</f>
        <v>79.86</v>
      </c>
      <c r="Y6" s="36">
        <f t="shared" ref="Y6:AG6" si="4">IF(Y7="",NA(),Y7)</f>
        <v>78.09</v>
      </c>
      <c r="Z6" s="36">
        <f t="shared" si="4"/>
        <v>77.55</v>
      </c>
      <c r="AA6" s="36">
        <f t="shared" si="4"/>
        <v>74.98</v>
      </c>
      <c r="AB6" s="36">
        <f t="shared" si="4"/>
        <v>71</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522.29</v>
      </c>
      <c r="BF6" s="36">
        <f t="shared" ref="BF6:BN6" si="7">IF(BF7="",NA(),BF7)</f>
        <v>507.01</v>
      </c>
      <c r="BG6" s="36">
        <f t="shared" si="7"/>
        <v>539.17999999999995</v>
      </c>
      <c r="BH6" s="36">
        <f t="shared" si="7"/>
        <v>522.80999999999995</v>
      </c>
      <c r="BI6" s="36">
        <f t="shared" si="7"/>
        <v>560.63</v>
      </c>
      <c r="BJ6" s="36">
        <f t="shared" si="7"/>
        <v>1125.69</v>
      </c>
      <c r="BK6" s="36">
        <f t="shared" si="7"/>
        <v>1134.67</v>
      </c>
      <c r="BL6" s="36">
        <f t="shared" si="7"/>
        <v>1144.79</v>
      </c>
      <c r="BM6" s="36">
        <f t="shared" si="7"/>
        <v>1061.58</v>
      </c>
      <c r="BN6" s="36">
        <f t="shared" si="7"/>
        <v>1007.7</v>
      </c>
      <c r="BO6" s="35" t="str">
        <f>IF(BO7="","",IF(BO7="-","【-】","【"&amp;SUBSTITUTE(TEXT(BO7,"#,##0.00"),"-","△")&amp;"】"))</f>
        <v>【1,074.14】</v>
      </c>
      <c r="BP6" s="36">
        <f>IF(BP7="",NA(),BP7)</f>
        <v>78.23</v>
      </c>
      <c r="BQ6" s="36">
        <f t="shared" ref="BQ6:BY6" si="8">IF(BQ7="",NA(),BQ7)</f>
        <v>76.02</v>
      </c>
      <c r="BR6" s="36">
        <f t="shared" si="8"/>
        <v>77.290000000000006</v>
      </c>
      <c r="BS6" s="36">
        <f t="shared" si="8"/>
        <v>71.010000000000005</v>
      </c>
      <c r="BT6" s="36">
        <f t="shared" si="8"/>
        <v>70.489999999999995</v>
      </c>
      <c r="BU6" s="36">
        <f t="shared" si="8"/>
        <v>46.48</v>
      </c>
      <c r="BV6" s="36">
        <f t="shared" si="8"/>
        <v>40.6</v>
      </c>
      <c r="BW6" s="36">
        <f t="shared" si="8"/>
        <v>56.04</v>
      </c>
      <c r="BX6" s="36">
        <f t="shared" si="8"/>
        <v>58.52</v>
      </c>
      <c r="BY6" s="36">
        <f t="shared" si="8"/>
        <v>59.22</v>
      </c>
      <c r="BZ6" s="35" t="str">
        <f>IF(BZ7="","",IF(BZ7="-","【-】","【"&amp;SUBSTITUTE(TEXT(BZ7,"#,##0.00"),"-","△")&amp;"】"))</f>
        <v>【54.36】</v>
      </c>
      <c r="CA6" s="36">
        <f>IF(CA7="",NA(),CA7)</f>
        <v>131.87</v>
      </c>
      <c r="CB6" s="36">
        <f t="shared" ref="CB6:CJ6" si="9">IF(CB7="",NA(),CB7)</f>
        <v>139.43</v>
      </c>
      <c r="CC6" s="36">
        <f t="shared" si="9"/>
        <v>137.44</v>
      </c>
      <c r="CD6" s="36">
        <f t="shared" si="9"/>
        <v>146.53</v>
      </c>
      <c r="CE6" s="36">
        <f t="shared" si="9"/>
        <v>147.76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57.97</v>
      </c>
      <c r="CM6" s="36">
        <f t="shared" ref="CM6:CU6" si="10">IF(CM7="",NA(),CM7)</f>
        <v>59.26</v>
      </c>
      <c r="CN6" s="36">
        <f t="shared" si="10"/>
        <v>58.59</v>
      </c>
      <c r="CO6" s="36">
        <f t="shared" si="10"/>
        <v>59.31</v>
      </c>
      <c r="CP6" s="36">
        <f t="shared" si="10"/>
        <v>61.42</v>
      </c>
      <c r="CQ6" s="36">
        <f t="shared" si="10"/>
        <v>57.43</v>
      </c>
      <c r="CR6" s="36">
        <f t="shared" si="10"/>
        <v>57.29</v>
      </c>
      <c r="CS6" s="36">
        <f t="shared" si="10"/>
        <v>55.9</v>
      </c>
      <c r="CT6" s="36">
        <f t="shared" si="10"/>
        <v>57.3</v>
      </c>
      <c r="CU6" s="36">
        <f t="shared" si="10"/>
        <v>56.76</v>
      </c>
      <c r="CV6" s="35" t="str">
        <f>IF(CV7="","",IF(CV7="-","【-】","【"&amp;SUBSTITUTE(TEXT(CV7,"#,##0.00"),"-","△")&amp;"】"))</f>
        <v>【55.95】</v>
      </c>
      <c r="CW6" s="36">
        <f>IF(CW7="",NA(),CW7)</f>
        <v>54.32</v>
      </c>
      <c r="CX6" s="36">
        <f t="shared" ref="CX6:DF6" si="11">IF(CX7="",NA(),CX7)</f>
        <v>51.87</v>
      </c>
      <c r="CY6" s="36">
        <f t="shared" si="11"/>
        <v>52.04</v>
      </c>
      <c r="CZ6" s="36">
        <f t="shared" si="11"/>
        <v>52.01</v>
      </c>
      <c r="DA6" s="36">
        <f t="shared" si="11"/>
        <v>49.4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0.18</v>
      </c>
      <c r="EE6" s="36">
        <f t="shared" ref="EE6:EM6" si="14">IF(EE7="",NA(),EE7)</f>
        <v>0.31</v>
      </c>
      <c r="EF6" s="36">
        <f t="shared" si="14"/>
        <v>0.16</v>
      </c>
      <c r="EG6" s="35">
        <f t="shared" si="14"/>
        <v>0</v>
      </c>
      <c r="EH6" s="36">
        <f t="shared" si="14"/>
        <v>0.16</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104299</v>
      </c>
      <c r="D7" s="38">
        <v>47</v>
      </c>
      <c r="E7" s="38">
        <v>1</v>
      </c>
      <c r="F7" s="38">
        <v>0</v>
      </c>
      <c r="G7" s="38">
        <v>0</v>
      </c>
      <c r="H7" s="38" t="s">
        <v>95</v>
      </c>
      <c r="I7" s="38" t="s">
        <v>96</v>
      </c>
      <c r="J7" s="38" t="s">
        <v>97</v>
      </c>
      <c r="K7" s="38" t="s">
        <v>98</v>
      </c>
      <c r="L7" s="38" t="s">
        <v>99</v>
      </c>
      <c r="M7" s="38" t="s">
        <v>100</v>
      </c>
      <c r="N7" s="39" t="s">
        <v>101</v>
      </c>
      <c r="O7" s="39" t="s">
        <v>102</v>
      </c>
      <c r="P7" s="39">
        <v>20.63</v>
      </c>
      <c r="Q7" s="39">
        <v>1728</v>
      </c>
      <c r="R7" s="39">
        <v>13885</v>
      </c>
      <c r="S7" s="39">
        <v>253.91</v>
      </c>
      <c r="T7" s="39">
        <v>54.68</v>
      </c>
      <c r="U7" s="39">
        <v>2847</v>
      </c>
      <c r="V7" s="39">
        <v>13.58</v>
      </c>
      <c r="W7" s="39">
        <v>209.65</v>
      </c>
      <c r="X7" s="39">
        <v>79.86</v>
      </c>
      <c r="Y7" s="39">
        <v>78.09</v>
      </c>
      <c r="Z7" s="39">
        <v>77.55</v>
      </c>
      <c r="AA7" s="39">
        <v>74.98</v>
      </c>
      <c r="AB7" s="39">
        <v>71</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522.29</v>
      </c>
      <c r="BF7" s="39">
        <v>507.01</v>
      </c>
      <c r="BG7" s="39">
        <v>539.17999999999995</v>
      </c>
      <c r="BH7" s="39">
        <v>522.80999999999995</v>
      </c>
      <c r="BI7" s="39">
        <v>560.63</v>
      </c>
      <c r="BJ7" s="39">
        <v>1125.69</v>
      </c>
      <c r="BK7" s="39">
        <v>1134.67</v>
      </c>
      <c r="BL7" s="39">
        <v>1144.79</v>
      </c>
      <c r="BM7" s="39">
        <v>1061.58</v>
      </c>
      <c r="BN7" s="39">
        <v>1007.7</v>
      </c>
      <c r="BO7" s="39">
        <v>1074.1400000000001</v>
      </c>
      <c r="BP7" s="39">
        <v>78.23</v>
      </c>
      <c r="BQ7" s="39">
        <v>76.02</v>
      </c>
      <c r="BR7" s="39">
        <v>77.290000000000006</v>
      </c>
      <c r="BS7" s="39">
        <v>71.010000000000005</v>
      </c>
      <c r="BT7" s="39">
        <v>70.489999999999995</v>
      </c>
      <c r="BU7" s="39">
        <v>46.48</v>
      </c>
      <c r="BV7" s="39">
        <v>40.6</v>
      </c>
      <c r="BW7" s="39">
        <v>56.04</v>
      </c>
      <c r="BX7" s="39">
        <v>58.52</v>
      </c>
      <c r="BY7" s="39">
        <v>59.22</v>
      </c>
      <c r="BZ7" s="39">
        <v>54.36</v>
      </c>
      <c r="CA7" s="39">
        <v>131.87</v>
      </c>
      <c r="CB7" s="39">
        <v>139.43</v>
      </c>
      <c r="CC7" s="39">
        <v>137.44</v>
      </c>
      <c r="CD7" s="39">
        <v>146.53</v>
      </c>
      <c r="CE7" s="39">
        <v>147.76</v>
      </c>
      <c r="CF7" s="39">
        <v>376.61</v>
      </c>
      <c r="CG7" s="39">
        <v>440.03</v>
      </c>
      <c r="CH7" s="39">
        <v>304.35000000000002</v>
      </c>
      <c r="CI7" s="39">
        <v>296.3</v>
      </c>
      <c r="CJ7" s="39">
        <v>292.89999999999998</v>
      </c>
      <c r="CK7" s="39">
        <v>296.39999999999998</v>
      </c>
      <c r="CL7" s="39">
        <v>57.97</v>
      </c>
      <c r="CM7" s="39">
        <v>59.26</v>
      </c>
      <c r="CN7" s="39">
        <v>58.59</v>
      </c>
      <c r="CO7" s="39">
        <v>59.31</v>
      </c>
      <c r="CP7" s="39">
        <v>61.42</v>
      </c>
      <c r="CQ7" s="39">
        <v>57.43</v>
      </c>
      <c r="CR7" s="39">
        <v>57.29</v>
      </c>
      <c r="CS7" s="39">
        <v>55.9</v>
      </c>
      <c r="CT7" s="39">
        <v>57.3</v>
      </c>
      <c r="CU7" s="39">
        <v>56.76</v>
      </c>
      <c r="CV7" s="39">
        <v>55.95</v>
      </c>
      <c r="CW7" s="39">
        <v>54.32</v>
      </c>
      <c r="CX7" s="39">
        <v>51.87</v>
      </c>
      <c r="CY7" s="39">
        <v>52.04</v>
      </c>
      <c r="CZ7" s="39">
        <v>52.01</v>
      </c>
      <c r="DA7" s="39">
        <v>49.4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0.18</v>
      </c>
      <c r="EE7" s="39">
        <v>0.31</v>
      </c>
      <c r="EF7" s="39">
        <v>0.16</v>
      </c>
      <c r="EG7" s="39">
        <v>0</v>
      </c>
      <c r="EH7" s="39">
        <v>0.16</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2020-01-28T23:57:52Z</cp:lastPrinted>
  <dcterms:created xsi:type="dcterms:W3CDTF">2019-12-05T04:36:17Z</dcterms:created>
  <dcterms:modified xsi:type="dcterms:W3CDTF">2020-01-31T01:41:35Z</dcterms:modified>
  <cp:category/>
</cp:coreProperties>
</file>