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5 確認済みファイル（HP掲載用）\19 甘楽町○□■△\"/>
    </mc:Choice>
  </mc:AlternateContent>
  <workbookProtection workbookAlgorithmName="SHA-512" workbookHashValue="rDWjD3FbX0pphnnrxUr2fw3WzBPXxql77jOPKGq4NHLRIRiauRoTjvEKCCEQQs18Z4le8ZQYFcbNCJcE7T+pUQ==" workbookSaltValue="UTn1wI8cEX/62hk+hTl93g==" workbookSpinCount="100000" lockStructure="1"/>
  <bookViews>
    <workbookView xWindow="0" yWindow="0" windowWidth="20490" windowHeight="7455"/>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<sst xmlns="http://schemas.openxmlformats.org/spreadsheetml/2006/main" count="233" uniqueCount="113">
  <si>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</si>
  <si>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</si>
  <si>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</si>
  <si>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</si>
  <si>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</si>
  <si>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</si>
  <si>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</si>
  <si>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</si>
  <si>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</si>
  <si>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</si>
  <si>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</si>
  <si>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</si>
  <si>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</si>
  <si>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</si>
  <si>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</si>
  <si>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</si>
  <si>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</si>
  <si>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</si>
  <si>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</si>
  <si>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</si>
  <si>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</si>
  <si>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</si>
  <si>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</si>
  <si>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</si>
  <si>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</si>
  <si>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</si>
  <si>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</si>
  <si>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</si>
  <si>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</si>
  <si>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</si>
  <si>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</si>
  <si>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</si>
  <si>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</si>
  <si>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</si>
  <si>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</si>
  <si>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</si>
  <si>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</si>
  <si>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</si>
  <si>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</si>
  <si>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</si>
  <si>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</si>
  <si>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</si>
  <si>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</si>
  <si>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</si>
  <si>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</si>
  <si>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</si>
  <si>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</si>
  <si>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</si>
  <si>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</si>
  <si>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</si>
  <si>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</si>
  <si>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</si>
  <si>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</si>
  <si>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</si>
  <si>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</si>
  <si>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</si>
  <si>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</si>
  <si>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</si>
  <si>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</si>
  <si>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</si>
  <si>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</si>
  <si>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</si>
  <si>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</si>
  <si>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</si>
  <si>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</si>
  <si>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</si>
  <si>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</si>
  <si>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</si>
  <si>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</si>
  <si>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</si>
  <si>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</si>
  <si>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</si>
  <si>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</si>
  <si>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</si>
  <si>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</si>
  <si>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</si>
  <si>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</si>
  <si>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</si>
  <si>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</si>
  <si>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</si>
  <si>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</si>
  <si>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</si>
  <si>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</si>
  <si>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</si>
  <si>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</si>
  <si>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</si>
  <si>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</si>
  <si>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</si>
  <si>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</si>
  <si>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</si>
  <si>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</si>
  <si>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</si>
  <si>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</si>
  <si>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</si>
  <si>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</si>
  <si>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</si>
  <si>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</si>
  <si>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甘楽町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</si>
  <si>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</si>
  <si>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</si>
  <si>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</si>
  <si>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</si>
  <si>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</si>
  <si>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</si>
  <si>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</si>
  <si>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</si>
  <si>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</si>
  <si>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</si>
  <si>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</si>
  <si>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</si>
  <si>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 －
② －
③ －</t>
    <phoneticPr fontId="4"/>
  </si>
  <si>
    <t>　本事業において供用開始当初は排水水量が少なく、料金収入のみでは維持管理さえ賄えず、しかも建設当初において主要幹線管渠の整備費が短期間に集中したため、事業後の起債償還が膨らみ、下水道財政を圧迫し、一般会計からの繰入金により対応しているといった現状である。
　今後においては接続戸数の増加に伴う接続率の向上により、料金収入の増加が見込まれるため、将来的には維持管理費（人件費および経費）と償還利子分だけは使用料で賄うべきであると考えている。そのためにはさらなる接続推進を実施し、接続率の向上に努めていきたいと考えている。加えて、必要に応じて料金改定も検討していきたいと考えている。</t>
    <rPh sb="1" eb="2">
      <t>ホン</t>
    </rPh>
    <rPh sb="2" eb="4">
      <t>ジギョウ</t>
    </rPh>
    <rPh sb="8" eb="12">
      <t>キョウヨウカイシ</t>
    </rPh>
    <rPh sb="12" eb="14">
      <t>トウショ</t>
    </rPh>
    <rPh sb="15" eb="17">
      <t>ハイスイ</t>
    </rPh>
    <rPh sb="17" eb="19">
      <t>スイリョウ</t>
    </rPh>
    <rPh sb="20" eb="21">
      <t>スク</t>
    </rPh>
    <rPh sb="24" eb="26">
      <t>リョウキン</t>
    </rPh>
    <rPh sb="26" eb="28">
      <t>シュウニュウ</t>
    </rPh>
    <rPh sb="32" eb="34">
      <t>イジ</t>
    </rPh>
    <rPh sb="34" eb="36">
      <t>カンリ</t>
    </rPh>
    <rPh sb="38" eb="39">
      <t>マカナ</t>
    </rPh>
    <rPh sb="45" eb="47">
      <t>ケンセツ</t>
    </rPh>
    <rPh sb="47" eb="49">
      <t>トウショ</t>
    </rPh>
    <rPh sb="53" eb="55">
      <t>シュヨウ</t>
    </rPh>
    <rPh sb="55" eb="57">
      <t>カンセン</t>
    </rPh>
    <rPh sb="57" eb="58">
      <t>カン</t>
    </rPh>
    <rPh sb="58" eb="59">
      <t>ミゾ</t>
    </rPh>
    <rPh sb="60" eb="62">
      <t>セイビ</t>
    </rPh>
    <rPh sb="62" eb="63">
      <t>ヒ</t>
    </rPh>
    <rPh sb="64" eb="67">
      <t>タンキカン</t>
    </rPh>
    <rPh sb="68" eb="70">
      <t>シュウチュウ</t>
    </rPh>
    <rPh sb="75" eb="77">
      <t>ジギョウ</t>
    </rPh>
    <rPh sb="77" eb="78">
      <t>ゴ</t>
    </rPh>
    <rPh sb="79" eb="81">
      <t>キサイ</t>
    </rPh>
    <rPh sb="81" eb="83">
      <t>ショウカン</t>
    </rPh>
    <rPh sb="84" eb="85">
      <t>フク</t>
    </rPh>
    <rPh sb="88" eb="91">
      <t>ゲスイドウ</t>
    </rPh>
    <rPh sb="91" eb="93">
      <t>ザイセイ</t>
    </rPh>
    <rPh sb="94" eb="96">
      <t>アッパク</t>
    </rPh>
    <rPh sb="98" eb="100">
      <t>イッパン</t>
    </rPh>
    <rPh sb="100" eb="102">
      <t>カイケイ</t>
    </rPh>
    <rPh sb="105" eb="107">
      <t>クリイレ</t>
    </rPh>
    <rPh sb="107" eb="108">
      <t>キン</t>
    </rPh>
    <rPh sb="111" eb="113">
      <t>タイオウ</t>
    </rPh>
    <rPh sb="121" eb="123">
      <t>ゲンジョウ</t>
    </rPh>
    <rPh sb="129" eb="131">
      <t>コンゴ</t>
    </rPh>
    <rPh sb="136" eb="138">
      <t>セツゾク</t>
    </rPh>
    <rPh sb="138" eb="140">
      <t>コスウ</t>
    </rPh>
    <rPh sb="141" eb="143">
      <t>ゾウカ</t>
    </rPh>
    <rPh sb="144" eb="145">
      <t>トモナ</t>
    </rPh>
    <rPh sb="146" eb="148">
      <t>セツゾク</t>
    </rPh>
    <rPh sb="148" eb="149">
      <t>リツ</t>
    </rPh>
    <rPh sb="150" eb="152">
      <t>コウジョウ</t>
    </rPh>
    <rPh sb="156" eb="158">
      <t>リョウキン</t>
    </rPh>
    <rPh sb="158" eb="160">
      <t>シュウニュウ</t>
    </rPh>
    <rPh sb="161" eb="163">
      <t>ゾウカ</t>
    </rPh>
    <rPh sb="164" eb="166">
      <t>ミコ</t>
    </rPh>
    <rPh sb="172" eb="175">
      <t>ショウライテキ</t>
    </rPh>
    <rPh sb="177" eb="179">
      <t>イジ</t>
    </rPh>
    <rPh sb="179" eb="182">
      <t>カンリヒ</t>
    </rPh>
    <rPh sb="183" eb="186">
      <t>ジンケンヒ</t>
    </rPh>
    <rPh sb="189" eb="191">
      <t>ケイヒ</t>
    </rPh>
    <rPh sb="193" eb="195">
      <t>ショウカン</t>
    </rPh>
    <rPh sb="195" eb="197">
      <t>リシ</t>
    </rPh>
    <rPh sb="197" eb="198">
      <t>ブン</t>
    </rPh>
    <rPh sb="201" eb="204">
      <t>シヨウリョウ</t>
    </rPh>
    <rPh sb="205" eb="206">
      <t>マカナ</t>
    </rPh>
    <rPh sb="213" eb="214">
      <t>カンガ</t>
    </rPh>
    <rPh sb="229" eb="231">
      <t>セツゾク</t>
    </rPh>
    <rPh sb="231" eb="233">
      <t>スイシン</t>
    </rPh>
    <rPh sb="234" eb="236">
      <t>ジッシ</t>
    </rPh>
    <rPh sb="238" eb="240">
      <t>セツゾク</t>
    </rPh>
    <rPh sb="240" eb="241">
      <t>リツ</t>
    </rPh>
    <rPh sb="242" eb="244">
      <t>コウジョウ</t>
    </rPh>
    <rPh sb="245" eb="246">
      <t>ツト</t>
    </rPh>
    <rPh sb="253" eb="254">
      <t>カンガ</t>
    </rPh>
    <rPh sb="259" eb="260">
      <t>クワ</t>
    </rPh>
    <rPh sb="263" eb="265">
      <t>ヒツヨウ</t>
    </rPh>
    <rPh sb="266" eb="267">
      <t>オウ</t>
    </rPh>
    <rPh sb="269" eb="271">
      <t>リョウキン</t>
    </rPh>
    <rPh sb="271" eb="273">
      <t>カイテイ</t>
    </rPh>
    <rPh sb="274" eb="276">
      <t>ケントウ</t>
    </rPh>
    <rPh sb="283" eb="284">
      <t>カンガ</t>
    </rPh>
    <phoneticPr fontId="4"/>
  </si>
  <si>
    <t>① 接続戸数の増加に伴う料金収入の増加、一般会計からの繰入金等の増加により総収益が増加した。また、修繕費等の増加により総費用は増加したが、総収益の増加が総費用の増加を上回ったため、収支比率は上昇した。
② －
③ －
④ －
⑤ 接続戸数が増加したことに伴う料金収入の増加や、汚水処理費が減少したことが要因となり、経費回収率は上昇した。
⑥ 修繕費等の増加に伴う汚水維持管理費の増加より地方債償還金等に対する汚水資本費の減少が上回り、汚水処理費全体としては減少したが、年間有収水量の減少が汚水処理費全体の減少を上回ったため、昨年度よりわずかではあるが汚水処理原価が上昇した。
⑦ －
⑧ 接続戸数の増加に伴い、水洗化率は年々上昇傾向にある。今後も接続戸数の増加、接続率向上のために接続推進に努める。</t>
    <rPh sb="41" eb="43">
      <t>ゾウカ</t>
    </rPh>
    <rPh sb="49" eb="52">
      <t>シュウゼンヒ</t>
    </rPh>
    <rPh sb="52" eb="53">
      <t>トウ</t>
    </rPh>
    <rPh sb="54" eb="56">
      <t>ゾウカ</t>
    </rPh>
    <rPh sb="59" eb="62">
      <t>ソウヒヨウ</t>
    </rPh>
    <rPh sb="63" eb="65">
      <t>ゾウカ</t>
    </rPh>
    <rPh sb="69" eb="72">
      <t>ソウシュウエキ</t>
    </rPh>
    <rPh sb="73" eb="75">
      <t>ゾウカ</t>
    </rPh>
    <rPh sb="76" eb="79">
      <t>ソウヒヨウ</t>
    </rPh>
    <rPh sb="80" eb="82">
      <t>ゾウカ</t>
    </rPh>
    <rPh sb="83" eb="85">
      <t>ウワマワ</t>
    </rPh>
    <rPh sb="90" eb="92">
      <t>シュウシ</t>
    </rPh>
    <rPh sb="92" eb="94">
      <t>ヒリツ</t>
    </rPh>
    <rPh sb="95" eb="97">
      <t>ジョウショウ</t>
    </rPh>
    <rPh sb="213" eb="215">
      <t>ウワマワ</t>
    </rPh>
    <rPh sb="217" eb="219">
      <t>オスイ</t>
    </rPh>
    <rPh sb="219" eb="221">
      <t>ショリ</t>
    </rPh>
    <rPh sb="221" eb="222">
      <t>ヒ</t>
    </rPh>
    <rPh sb="222" eb="224">
      <t>ゼンタイ</t>
    </rPh>
    <rPh sb="228" eb="230">
      <t>ゲンショウ</t>
    </rPh>
    <rPh sb="244" eb="246">
      <t>オスイ</t>
    </rPh>
    <rPh sb="246" eb="248">
      <t>ショリ</t>
    </rPh>
    <rPh sb="248" eb="249">
      <t>ヒ</t>
    </rPh>
    <rPh sb="249" eb="251">
      <t>ゼンタイ</t>
    </rPh>
    <rPh sb="252" eb="254">
      <t>ゲンショウ</t>
    </rPh>
    <rPh sb="255" eb="257">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</si>
</sst>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FF0-4047-BF2D-7B53906E0EE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0.15</c:v>
                </c:pt>
                <c:pt idx="2">
                  <c:v>0.1</c:v>
                </c:pt>
                <c:pt idx="3">
                  <c:v>0.13</c:v>
                </c:pt>
                <c:pt idx="4">
                  <c:v>0.12</c:v>
                </c:pt>
              </c:numCache>
            </c:numRef>
          </c:val>
          <c:smooth val="0"/>
          <c:extLst>
            <c:ext xmlns:c16="http://schemas.microsoft.com/office/drawing/2014/chart" uri="{C3380CC4-5D6E-409C-BE32-E72D297353CC}">
              <c16:uniqueId val="{00000001-CFF0-4047-BF2D-7B53906E0EE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27E-489A-962F-5EE1201317A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49.89</c:v>
                </c:pt>
                <c:pt idx="1">
                  <c:v>49.39</c:v>
                </c:pt>
                <c:pt idx="2">
                  <c:v>49.25</c:v>
                </c:pt>
                <c:pt idx="3">
                  <c:v>50.24</c:v>
                </c:pt>
                <c:pt idx="4">
                  <c:v>49.68</c:v>
                </c:pt>
              </c:numCache>
            </c:numRef>
          </c:val>
          <c:smooth val="0"/>
          <c:extLst>
            <c:ext xmlns:c16="http://schemas.microsoft.com/office/drawing/2014/chart" uri="{C3380CC4-5D6E-409C-BE32-E72D297353CC}">
              <c16:uniqueId val="{00000001-627E-489A-962F-5EE1201317A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87.52</c:v>
                </c:pt>
                <c:pt idx="1">
                  <c:v>88.34</c:v>
                </c:pt>
                <c:pt idx="2">
                  <c:v>88.9</c:v>
                </c:pt>
                <c:pt idx="3">
                  <c:v>88.54</c:v>
                </c:pt>
                <c:pt idx="4">
                  <c:v>88.52</c:v>
                </c:pt>
              </c:numCache>
            </c:numRef>
          </c:val>
          <c:extLst>
            <c:ext xmlns:c16="http://schemas.microsoft.com/office/drawing/2014/chart" uri="{C3380CC4-5D6E-409C-BE32-E72D297353CC}">
              <c16:uniqueId val="{00000000-9344-4E09-A0DE-458F2D6273B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84.73</c:v>
                </c:pt>
                <c:pt idx="1">
                  <c:v>83.96</c:v>
                </c:pt>
                <c:pt idx="2">
                  <c:v>84.12</c:v>
                </c:pt>
                <c:pt idx="3">
                  <c:v>84.17</c:v>
                </c:pt>
                <c:pt idx="4">
                  <c:v>83.35</c:v>
                </c:pt>
              </c:numCache>
            </c:numRef>
          </c:val>
          <c:smooth val="0"/>
          <c:extLst>
            <c:ext xmlns:c16="http://schemas.microsoft.com/office/drawing/2014/chart" uri="{C3380CC4-5D6E-409C-BE32-E72D297353CC}">
              <c16:uniqueId val="{00000001-9344-4E09-A0DE-458F2D6273B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95.31</c:v>
                </c:pt>
                <c:pt idx="1">
                  <c:v>95</c:v>
                </c:pt>
                <c:pt idx="2">
                  <c:v>94.73</c:v>
                </c:pt>
                <c:pt idx="3">
                  <c:v>94.58</c:v>
                </c:pt>
                <c:pt idx="4">
                  <c:v>94.64</c:v>
                </c:pt>
              </c:numCache>
            </c:numRef>
          </c:val>
          <c:extLst>
            <c:ext xmlns:c16="http://schemas.microsoft.com/office/drawing/2014/chart" uri="{C3380CC4-5D6E-409C-BE32-E72D297353CC}">
              <c16:uniqueId val="{00000000-3628-492F-9F87-0CA2776328C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28-492F-9F87-0CA2776328C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EEA-4630-931C-53D8BA294D8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EA-4630-931C-53D8BA294D8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7D-4483-8843-40CFFE6789F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7D-4483-8843-40CFFE6789F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044-48EB-9F45-9F31A6DDF64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44-48EB-9F45-9F31A6DDF64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7D9-4534-BED8-B7268EC3A3F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D9-4534-BED8-B7268EC3A3F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8EC-41E5-85A9-EA9030147BF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1203.71</c:v>
                </c:pt>
                <c:pt idx="1">
                  <c:v>1162.3599999999999</c:v>
                </c:pt>
                <c:pt idx="2">
                  <c:v>1047.6500000000001</c:v>
                </c:pt>
                <c:pt idx="3">
                  <c:v>1124.26</c:v>
                </c:pt>
                <c:pt idx="4">
                  <c:v>1048.23</c:v>
                </c:pt>
              </c:numCache>
            </c:numRef>
          </c:val>
          <c:smooth val="0"/>
          <c:extLst>
            <c:ext xmlns:c16="http://schemas.microsoft.com/office/drawing/2014/chart" uri="{C3380CC4-5D6E-409C-BE32-E72D297353CC}">
              <c16:uniqueId val="{00000001-58EC-41E5-85A9-EA9030147BF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78.34</c:v>
                </c:pt>
                <c:pt idx="1">
                  <c:v>78.97</c:v>
                </c:pt>
                <c:pt idx="2">
                  <c:v>75.13</c:v>
                </c:pt>
                <c:pt idx="3">
                  <c:v>78.67</c:v>
                </c:pt>
                <c:pt idx="4">
                  <c:v>79.7</c:v>
                </c:pt>
              </c:numCache>
            </c:numRef>
          </c:val>
          <c:extLst>
            <c:ext xmlns:c16="http://schemas.microsoft.com/office/drawing/2014/chart" uri="{C3380CC4-5D6E-409C-BE32-E72D297353CC}">
              <c16:uniqueId val="{00000000-9E9B-455C-862E-9ED27FEA4A8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69.739999999999995</c:v>
                </c:pt>
                <c:pt idx="1">
                  <c:v>68.209999999999994</c:v>
                </c:pt>
                <c:pt idx="2">
                  <c:v>74.040000000000006</c:v>
                </c:pt>
                <c:pt idx="3">
                  <c:v>80.58</c:v>
                </c:pt>
                <c:pt idx="4">
                  <c:v>78.92</c:v>
                </c:pt>
              </c:numCache>
            </c:numRef>
          </c:val>
          <c:smooth val="0"/>
          <c:extLst>
            <c:ext xmlns:c16="http://schemas.microsoft.com/office/drawing/2014/chart" uri="{C3380CC4-5D6E-409C-BE32-E72D297353CC}">
              <c16:uniqueId val="{00000001-9E9B-455C-862E-9ED27FEA4A8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167.09</c:v>
                </c:pt>
                <c:pt idx="1">
                  <c:v>166.54</c:v>
                </c:pt>
                <c:pt idx="2">
                  <c:v>166.72</c:v>
                </c:pt>
                <c:pt idx="3">
                  <c:v>166.63</c:v>
                </c:pt>
                <c:pt idx="4">
                  <c:v>166.76</c:v>
                </c:pt>
              </c:numCache>
            </c:numRef>
          </c:val>
          <c:extLst>
            <c:ext xmlns:c16="http://schemas.microsoft.com/office/drawing/2014/chart" uri="{C3380CC4-5D6E-409C-BE32-E72D297353CC}">
              <c16:uniqueId val="{00000000-4B2F-49AF-9EB6-A914D476FDB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248.89</c:v>
                </c:pt>
                <c:pt idx="1">
                  <c:v>250.84</c:v>
                </c:pt>
                <c:pt idx="2">
                  <c:v>235.61</c:v>
                </c:pt>
                <c:pt idx="3">
                  <c:v>216.21</c:v>
                </c:pt>
                <c:pt idx="4">
                  <c:v>220.31</c:v>
                </c:pt>
              </c:numCache>
            </c:numRef>
          </c:val>
          <c:smooth val="0"/>
          <c:extLst>
            <c:ext xmlns:c16="http://schemas.microsoft.com/office/drawing/2014/chart" uri="{C3380CC4-5D6E-409C-BE32-E72D297353CC}">
              <c16:uniqueId val="{00000001-4B2F-49AF-9EB6-A914D476FDB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群馬県　甘楽町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Cd2</v>
      </c>
      <c r="X8" s="48"/>
      <c r="Y8" s="48"/>
      <c r="Z8" s="48"/>
      <c r="AA8" s="48"/>
      <c r="AB8" s="48"/>
      <c r="AC8" s="48"/>
      <c r="AD8" s="49" t="str">
        <f>データ!$M$6</f>
        <v>非設置</v>
      </c>
      <c r="AE8" s="49"/>
      <c r="AF8" s="49"/>
      <c r="AG8" s="49"/>
      <c r="AH8" s="49"/>
      <c r="AI8" s="49"/>
      <c r="AJ8" s="49"/>
      <c r="AK8" s="3"/>
      <c r="AL8" s="50">
        <f>データ!S6</f>
        <v>13202</v>
      </c>
      <c r="AM8" s="50"/>
      <c r="AN8" s="50"/>
      <c r="AO8" s="50"/>
      <c r="AP8" s="50"/>
      <c r="AQ8" s="50"/>
      <c r="AR8" s="50"/>
      <c r="AS8" s="50"/>
      <c r="AT8" s="45">
        <f>データ!T6</f>
        <v>58.61</v>
      </c>
      <c r="AU8" s="45"/>
      <c r="AV8" s="45"/>
      <c r="AW8" s="45"/>
      <c r="AX8" s="45"/>
      <c r="AY8" s="45"/>
      <c r="AZ8" s="45"/>
      <c r="BA8" s="45"/>
      <c r="BB8" s="45">
        <f>データ!U6</f>
        <v>225.25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39.380000000000003</v>
      </c>
      <c r="Q10" s="45"/>
      <c r="R10" s="45"/>
      <c r="S10" s="45"/>
      <c r="T10" s="45"/>
      <c r="U10" s="45"/>
      <c r="V10" s="45"/>
      <c r="W10" s="45">
        <f>データ!Q6</f>
        <v>83.52</v>
      </c>
      <c r="X10" s="45"/>
      <c r="Y10" s="45"/>
      <c r="Z10" s="45"/>
      <c r="AA10" s="45"/>
      <c r="AB10" s="45"/>
      <c r="AC10" s="45"/>
      <c r="AD10" s="50">
        <f>データ!R6</f>
        <v>2430</v>
      </c>
      <c r="AE10" s="50"/>
      <c r="AF10" s="50"/>
      <c r="AG10" s="50"/>
      <c r="AH10" s="50"/>
      <c r="AI10" s="50"/>
      <c r="AJ10" s="50"/>
      <c r="AK10" s="2"/>
      <c r="AL10" s="50">
        <f>データ!V6</f>
        <v>5192</v>
      </c>
      <c r="AM10" s="50"/>
      <c r="AN10" s="50"/>
      <c r="AO10" s="50"/>
      <c r="AP10" s="50"/>
      <c r="AQ10" s="50"/>
      <c r="AR10" s="50"/>
      <c r="AS10" s="50"/>
      <c r="AT10" s="45">
        <f>データ!W6</f>
        <v>2.2000000000000002</v>
      </c>
      <c r="AU10" s="45"/>
      <c r="AV10" s="45"/>
      <c r="AW10" s="45"/>
      <c r="AX10" s="45"/>
      <c r="AY10" s="45"/>
      <c r="AZ10" s="45"/>
      <c r="BA10" s="45"/>
      <c r="BB10" s="45">
        <f>データ!X6</f>
        <v>2360</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43</v>
      </c>
      <c r="O86" s="26" t="str">
        <f>データ!EO6</f>
        <v>【0.23】</v>
      </c>
    </row>
  </sheetData>
  <sheetProtection algorithmName="SHA-512" hashValue="Oel/AZ4fwCzxToTav4MAfbrOTQpyLlgpvF00YT8FfDmezm7Ry8UMuLcfya+6q/ir1kUOZxY5mMN/BjeDyVi4Sg==" saltValue="vJG7iCQ2TOd3WclDT2VNc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103845</v>
      </c>
      <c r="D6" s="33">
        <f t="shared" si="3"/>
        <v>47</v>
      </c>
      <c r="E6" s="33">
        <f t="shared" si="3"/>
        <v>17</v>
      </c>
      <c r="F6" s="33">
        <f t="shared" si="3"/>
        <v>1</v>
      </c>
      <c r="G6" s="33">
        <f t="shared" si="3"/>
        <v>0</v>
      </c>
      <c r="H6" s="33" t="str">
        <f t="shared" si="3"/>
        <v>群馬県　甘楽町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39.380000000000003</v>
      </c>
      <c r="Q6" s="34">
        <f t="shared" si="3"/>
        <v>83.52</v>
      </c>
      <c r="R6" s="34">
        <f t="shared" si="3"/>
        <v>2430</v>
      </c>
      <c r="S6" s="34">
        <f t="shared" si="3"/>
        <v>13202</v>
      </c>
      <c r="T6" s="34">
        <f t="shared" si="3"/>
        <v>58.61</v>
      </c>
      <c r="U6" s="34">
        <f t="shared" si="3"/>
        <v>225.25</v>
      </c>
      <c r="V6" s="34">
        <f t="shared" si="3"/>
        <v>5192</v>
      </c>
      <c r="W6" s="34">
        <f t="shared" si="3"/>
        <v>2.2000000000000002</v>
      </c>
      <c r="X6" s="34">
        <f t="shared" si="3"/>
        <v>2360</v>
      </c>
      <c r="Y6" s="35">
        <f>IF(Y7="",NA(),Y7)</f>
        <v>95.31</v>
      </c>
      <c r="Z6" s="35">
        <f t="shared" ref="Z6:AH6" si="4">IF(Z7="",NA(),Z7)</f>
        <v>95</v>
      </c>
      <c r="AA6" s="35">
        <f t="shared" si="4"/>
        <v>94.73</v>
      </c>
      <c r="AB6" s="35">
        <f t="shared" si="4"/>
        <v>94.58</v>
      </c>
      <c r="AC6" s="35">
        <f t="shared" si="4"/>
        <v>94.64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1203.71</v>
      </c>
      <c r="BL6" s="35">
        <f t="shared" si="7"/>
        <v>1162.3599999999999</v>
      </c>
      <c r="BM6" s="35">
        <f t="shared" si="7"/>
        <v>1047.6500000000001</v>
      </c>
      <c r="BN6" s="35">
        <f t="shared" si="7"/>
        <v>1124.26</v>
      </c>
      <c r="BO6" s="35">
        <f t="shared" si="7"/>
        <v>1048.23</v>
      </c>
      <c r="BP6" s="34" t="str">
        <f>IF(BP7="","",IF(BP7="-","【-】","【"&amp;SUBSTITUTE(TEXT(BP7,"#,##0.00"),"-","△")&amp;"】"))</f>
        <v>【682.78】</v>
      </c>
      <c r="BQ6" s="35">
        <f>IF(BQ7="",NA(),BQ7)</f>
        <v>78.34</v>
      </c>
      <c r="BR6" s="35">
        <f t="shared" ref="BR6:BZ6" si="8">IF(BR7="",NA(),BR7)</f>
        <v>78.97</v>
      </c>
      <c r="BS6" s="35">
        <f t="shared" si="8"/>
        <v>75.13</v>
      </c>
      <c r="BT6" s="35">
        <f t="shared" si="8"/>
        <v>78.67</v>
      </c>
      <c r="BU6" s="35">
        <f t="shared" si="8"/>
        <v>79.7</v>
      </c>
      <c r="BV6" s="35">
        <f t="shared" si="8"/>
        <v>69.739999999999995</v>
      </c>
      <c r="BW6" s="35">
        <f t="shared" si="8"/>
        <v>68.209999999999994</v>
      </c>
      <c r="BX6" s="35">
        <f t="shared" si="8"/>
        <v>74.040000000000006</v>
      </c>
      <c r="BY6" s="35">
        <f t="shared" si="8"/>
        <v>80.58</v>
      </c>
      <c r="BZ6" s="35">
        <f t="shared" si="8"/>
        <v>78.92</v>
      </c>
      <c r="CA6" s="34" t="str">
        <f>IF(CA7="","",IF(CA7="-","【-】","【"&amp;SUBSTITUTE(TEXT(CA7,"#,##0.00"),"-","△")&amp;"】"))</f>
        <v>【100.91】</v>
      </c>
      <c r="CB6" s="35">
        <f>IF(CB7="",NA(),CB7)</f>
        <v>167.09</v>
      </c>
      <c r="CC6" s="35">
        <f t="shared" ref="CC6:CK6" si="9">IF(CC7="",NA(),CC7)</f>
        <v>166.54</v>
      </c>
      <c r="CD6" s="35">
        <f t="shared" si="9"/>
        <v>166.72</v>
      </c>
      <c r="CE6" s="35">
        <f t="shared" si="9"/>
        <v>166.63</v>
      </c>
      <c r="CF6" s="35">
        <f t="shared" si="9"/>
        <v>166.76</v>
      </c>
      <c r="CG6" s="35">
        <f t="shared" si="9"/>
        <v>248.89</v>
      </c>
      <c r="CH6" s="35">
        <f t="shared" si="9"/>
        <v>250.84</v>
      </c>
      <c r="CI6" s="35">
        <f t="shared" si="9"/>
        <v>235.61</v>
      </c>
      <c r="CJ6" s="35">
        <f t="shared" si="9"/>
        <v>216.21</v>
      </c>
      <c r="CK6" s="35">
        <f t="shared" si="9"/>
        <v>220.31</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49.89</v>
      </c>
      <c r="CS6" s="35">
        <f t="shared" si="10"/>
        <v>49.39</v>
      </c>
      <c r="CT6" s="35">
        <f t="shared" si="10"/>
        <v>49.25</v>
      </c>
      <c r="CU6" s="35">
        <f t="shared" si="10"/>
        <v>50.24</v>
      </c>
      <c r="CV6" s="35">
        <f t="shared" si="10"/>
        <v>49.68</v>
      </c>
      <c r="CW6" s="34" t="str">
        <f>IF(CW7="","",IF(CW7="-","【-】","【"&amp;SUBSTITUTE(TEXT(CW7,"#,##0.00"),"-","△")&amp;"】"))</f>
        <v>【58.98】</v>
      </c>
      <c r="CX6" s="35">
        <f>IF(CX7="",NA(),CX7)</f>
        <v>87.52</v>
      </c>
      <c r="CY6" s="35">
        <f t="shared" ref="CY6:DG6" si="11">IF(CY7="",NA(),CY7)</f>
        <v>88.34</v>
      </c>
      <c r="CZ6" s="35">
        <f t="shared" si="11"/>
        <v>88.9</v>
      </c>
      <c r="DA6" s="35">
        <f t="shared" si="11"/>
        <v>88.54</v>
      </c>
      <c r="DB6" s="35">
        <f t="shared" si="11"/>
        <v>88.52</v>
      </c>
      <c r="DC6" s="35">
        <f t="shared" si="11"/>
        <v>84.73</v>
      </c>
      <c r="DD6" s="35">
        <f t="shared" si="11"/>
        <v>83.96</v>
      </c>
      <c r="DE6" s="35">
        <f t="shared" si="11"/>
        <v>84.12</v>
      </c>
      <c r="DF6" s="35">
        <f t="shared" si="11"/>
        <v>84.17</v>
      </c>
      <c r="DG6" s="35">
        <f t="shared" si="11"/>
        <v>83.35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0.03</v>
      </c>
      <c r="EK6" s="35">
        <f t="shared" si="14"/>
        <v>0.15</v>
      </c>
      <c r="EL6" s="35">
        <f t="shared" si="14"/>
        <v>0.1</v>
      </c>
      <c r="EM6" s="35">
        <f t="shared" si="14"/>
        <v>0.13</v>
      </c>
      <c r="EN6" s="35">
        <f t="shared" si="14"/>
        <v>0.12</v>
      </c>
      <c r="EO6" s="34" t="str">
        <f>IF(EO7="","",IF(EO7="-","【-】","【"&amp;SUBSTITUTE(TEXT(EO7,"#,##0.00"),"-","△")&amp;"】"))</f>
        <v>【0.23】</v>
      </c>
    </row>
    <row r="7" spans="1:145" s="36" customFormat="1" x14ac:dyDescent="0.15">
      <c r="A7" s="28"/>
      <c r="B7" s="37">
        <v>2018</v>
      </c>
      <c r="C7" s="37">
        <v>103845</v>
      </c>
      <c r="D7" s="37">
        <v>47</v>
      </c>
      <c r="E7" s="37">
        <v>17</v>
      </c>
      <c r="F7" s="37">
        <v>1</v>
      </c>
      <c r="G7" s="37">
        <v>0</v>
      </c>
      <c r="H7" s="37" t="s">
        <v>97</v>
      </c>
      <c r="I7" s="37" t="s">
        <v>98</v>
      </c>
      <c r="J7" s="37" t="s">
        <v>99</v>
      </c>
      <c r="K7" s="37" t="s">
        <v>100</v>
      </c>
      <c r="L7" s="37" t="s">
        <v>101</v>
      </c>
      <c r="M7" s="37" t="s">
        <v>102</v>
      </c>
      <c r="N7" s="38" t="s">
        <v>103</v>
      </c>
      <c r="O7" s="38" t="s">
        <v>104</v>
      </c>
      <c r="P7" s="38">
        <v>39.380000000000003</v>
      </c>
      <c r="Q7" s="38">
        <v>83.52</v>
      </c>
      <c r="R7" s="38">
        <v>2430</v>
      </c>
      <c r="S7" s="38">
        <v>13202</v>
      </c>
      <c r="T7" s="38">
        <v>58.61</v>
      </c>
      <c r="U7" s="38">
        <v>225.25</v>
      </c>
      <c r="V7" s="38">
        <v>5192</v>
      </c>
      <c r="W7" s="38">
        <v>2.2000000000000002</v>
      </c>
      <c r="X7" s="38">
        <v>2360</v>
      </c>
      <c r="Y7" s="38">
        <v>95.31</v>
      </c>
      <c r="Z7" s="38">
        <v>95</v>
      </c>
      <c r="AA7" s="38">
        <v>94.73</v>
      </c>
      <c r="AB7" s="38">
        <v>94.58</v>
      </c>
      <c r="AC7" s="38">
        <v>94.64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1203.71</v>
      </c>
      <c r="BL7" s="38">
        <v>1162.3599999999999</v>
      </c>
      <c r="BM7" s="38">
        <v>1047.6500000000001</v>
      </c>
      <c r="BN7" s="38">
        <v>1124.26</v>
      </c>
      <c r="BO7" s="38">
        <v>1048.23</v>
      </c>
      <c r="BP7" s="38">
        <v>682.78</v>
      </c>
      <c r="BQ7" s="38">
        <v>78.34</v>
      </c>
      <c r="BR7" s="38">
        <v>78.97</v>
      </c>
      <c r="BS7" s="38">
        <v>75.13</v>
      </c>
      <c r="BT7" s="38">
        <v>78.67</v>
      </c>
      <c r="BU7" s="38">
        <v>79.7</v>
      </c>
      <c r="BV7" s="38">
        <v>69.739999999999995</v>
      </c>
      <c r="BW7" s="38">
        <v>68.209999999999994</v>
      </c>
      <c r="BX7" s="38">
        <v>74.040000000000006</v>
      </c>
      <c r="BY7" s="38">
        <v>80.58</v>
      </c>
      <c r="BZ7" s="38">
        <v>78.92</v>
      </c>
      <c r="CA7" s="38">
        <v>100.91</v>
      </c>
      <c r="CB7" s="38">
        <v>167.09</v>
      </c>
      <c r="CC7" s="38">
        <v>166.54</v>
      </c>
      <c r="CD7" s="38">
        <v>166.72</v>
      </c>
      <c r="CE7" s="38">
        <v>166.63</v>
      </c>
      <c r="CF7" s="38">
        <v>166.76</v>
      </c>
      <c r="CG7" s="38">
        <v>248.89</v>
      </c>
      <c r="CH7" s="38">
        <v>250.84</v>
      </c>
      <c r="CI7" s="38">
        <v>235.61</v>
      </c>
      <c r="CJ7" s="38">
        <v>216.21</v>
      </c>
      <c r="CK7" s="38">
        <v>220.31</v>
      </c>
      <c r="CL7" s="38">
        <v>136.86000000000001</v>
      </c>
      <c r="CM7" s="38" t="s">
        <v>103</v>
      </c>
      <c r="CN7" s="38" t="s">
        <v>103</v>
      </c>
      <c r="CO7" s="38" t="s">
        <v>103</v>
      </c>
      <c r="CP7" s="38" t="s">
        <v>103</v>
      </c>
      <c r="CQ7" s="38" t="s">
        <v>103</v>
      </c>
      <c r="CR7" s="38">
        <v>49.89</v>
      </c>
      <c r="CS7" s="38">
        <v>49.39</v>
      </c>
      <c r="CT7" s="38">
        <v>49.25</v>
      </c>
      <c r="CU7" s="38">
        <v>50.24</v>
      </c>
      <c r="CV7" s="38">
        <v>49.68</v>
      </c>
      <c r="CW7" s="38">
        <v>58.98</v>
      </c>
      <c r="CX7" s="38">
        <v>87.52</v>
      </c>
      <c r="CY7" s="38">
        <v>88.34</v>
      </c>
      <c r="CZ7" s="38">
        <v>88.9</v>
      </c>
      <c r="DA7" s="38">
        <v>88.54</v>
      </c>
      <c r="DB7" s="38">
        <v>88.52</v>
      </c>
      <c r="DC7" s="38">
        <v>84.73</v>
      </c>
      <c r="DD7" s="38">
        <v>83.96</v>
      </c>
      <c r="DE7" s="38">
        <v>84.12</v>
      </c>
      <c r="DF7" s="38">
        <v>84.17</v>
      </c>
      <c r="DG7" s="38">
        <v>83.35</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0.03</v>
      </c>
      <c r="EK7" s="38">
        <v>0.15</v>
      </c>
      <c r="EL7" s="38">
        <v>0.1</v>
      </c>
      <c r="EM7" s="38">
        <v>0.13</v>
      </c>
      <c r="EN7" s="38">
        <v>0.12</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2020-01-28T05:53:23Z</cp:lastPrinted>
  <dcterms:created xsi:type="dcterms:W3CDTF">2019-12-05T05:02:33Z</dcterms:created>
  <dcterms:modified xsi:type="dcterms:W3CDTF">2020-02-14T03:57:10Z</dcterms:modified>
  <cp:category/>
</cp:coreProperties>
</file>