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31(H30調査)\50_経営比較分析表\05 確認済みファイル（HP掲載用）\33 千代田町\"/>
    </mc:Choice>
  </mc:AlternateContent>
  <workbookProtection workbookAlgorithmName="SHA-512" workbookHashValue="tZPVxSxFxDhtr3C+OhkMGSO9A9F1bJRTtIgtXpE1N+J8T+mU3xa4Pe29UXwymFUqFTjU6hrTCP7MaMkyxrOA3A==" workbookSaltValue="c3VMgEmycJ96gGidBhdIPw==" workbookSpinCount="100000" lockStructure="1"/>
  <bookViews>
    <workbookView xWindow="0" yWindow="0" windowWidth="20490" windowHeight="678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<sst xmlns="http://schemas.openxmlformats.org/spreadsheetml/2006/main" count="233" uniqueCount="113">
  <si>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</si>
  <si>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</si>
  <si>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</si>
  <si>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</si>
  <si>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</si>
  <si>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</si>
  <si>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</si>
  <si>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</si>
  <si>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</si>
  <si>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</si>
  <si>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</si>
  <si>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</si>
  <si>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</si>
  <si>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</si>
  <si>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</si>
  <si>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</si>
  <si>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</si>
  <si>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</si>
  <si>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</si>
  <si>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</si>
  <si>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</si>
  <si>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</si>
  <si>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</si>
  <si>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</si>
  <si>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</si>
  <si>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</si>
  <si>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</si>
  <si>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</si>
  <si>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</si>
  <si>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</si>
  <si>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</si>
  <si>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</si>
  <si>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</si>
  <si>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</si>
  <si>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</si>
  <si>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</si>
  <si>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</si>
  <si>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</si>
  <si>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</si>
  <si>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</si>
  <si>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</si>
  <si>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</si>
  <si>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</si>
  <si>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</si>
  <si>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</si>
  <si>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</si>
  <si>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</si>
  <si>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</si>
  <si>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</si>
  <si>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</si>
  <si>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</si>
  <si>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</si>
  <si>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</si>
  <si>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</si>
  <si>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</si>
  <si>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</si>
  <si>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</si>
  <si>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</si>
  <si>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</si>
  <si>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</si>
  <si>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</si>
  <si>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</si>
  <si>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</si>
  <si>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</si>
  <si>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</si>
  <si>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</si>
  <si>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</si>
  <si>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</si>
  <si>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</si>
  <si>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</si>
  <si>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</si>
  <si>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</si>
  <si>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</si>
  <si>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</si>
  <si>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</si>
  <si>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</si>
  <si>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</si>
  <si>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</si>
  <si>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</si>
  <si>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</si>
  <si>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</si>
  <si>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</si>
  <si>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</si>
  <si>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</si>
  <si>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</si>
  <si>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</si>
  <si>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</si>
  <si>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</si>
  <si>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</si>
  <si>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</si>
  <si>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</si>
  <si>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</si>
  <si>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</si>
  <si>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</si>
  <si>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</si>
  <si>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</si>
  <si>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</si>
  <si>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千代田町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</si>
  <si>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</si>
  <si>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</si>
  <si>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</si>
  <si>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</si>
  <si>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</si>
  <si>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</si>
  <si>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</si>
  <si>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</si>
  <si>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</si>
  <si>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</si>
  <si>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</si>
  <si>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</si>
  <si>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①収益的収支比率は、接続件数の増加に伴い使用料収入も増加傾向にあるが、一般会計からの繰入金によって１００％を超えている状態である。収益の確保、費用の削減に努めていく。
④企業債残高対事業規模比率は、毎年度企業債元金償還金を越えないような借り入れとしており、企業債残高が増加しないよう努めている。
⑤経費回収率は、前年より上がったものの１００％を下回っており、使用料収入で１００％賄えていない。今後も経費の削減に努めるとともに、使用料の増収となるよう接続促進の取り組みを行っていく。
⑥汚水処理原価は、前年と比較して低くなっているが、類似団体平均値を上回っている。更に汚水処理原価が低下するよう接続率の向上に取り組み、有収水量の増加を目指していく。
⑧水洗化率は、平成27年度より接続促進の補助制度を活用し、水洗化率の向上に取り組んでおり、今後も引き続き供用開始区域内の未接続者への接続促進を行い、水洗化率の向上に努めていく。
</t>
    <rPh sb="1" eb="4">
      <t>シュウエキテキ</t>
    </rPh>
    <rPh sb="4" eb="6">
      <t>シュウシ</t>
    </rPh>
    <rPh sb="6" eb="8">
      <t>ヒリツ</t>
    </rPh>
    <rPh sb="12" eb="14">
      <t>ケンスウ</t>
    </rPh>
    <rPh sb="18" eb="19">
      <t>トモナ</t>
    </rPh>
    <rPh sb="20" eb="23">
      <t>シヨウリョウ</t>
    </rPh>
    <rPh sb="23" eb="25">
      <t>シュウニュウ</t>
    </rPh>
    <rPh sb="26" eb="28">
      <t>ゾウカ</t>
    </rPh>
    <rPh sb="28" eb="30">
      <t>ケイコウ</t>
    </rPh>
    <rPh sb="54" eb="55">
      <t>コ</t>
    </rPh>
    <rPh sb="59" eb="61">
      <t>ジョウタイ</t>
    </rPh>
    <rPh sb="65" eb="67">
      <t>シュウエキ</t>
    </rPh>
    <rPh sb="68" eb="70">
      <t>カクホ</t>
    </rPh>
    <rPh sb="71" eb="73">
      <t>ヒヨウ</t>
    </rPh>
    <rPh sb="74" eb="76">
      <t>サクゲン</t>
    </rPh>
    <rPh sb="77" eb="78">
      <t>ツト</t>
    </rPh>
    <rPh sb="86" eb="88">
      <t>キギョウ</t>
    </rPh>
    <rPh sb="88" eb="89">
      <t>サイ</t>
    </rPh>
    <rPh sb="89" eb="91">
      <t>ザンダカ</t>
    </rPh>
    <rPh sb="91" eb="92">
      <t>タイ</t>
    </rPh>
    <rPh sb="92" eb="94">
      <t>ジギョウ</t>
    </rPh>
    <rPh sb="94" eb="96">
      <t>キボ</t>
    </rPh>
    <rPh sb="96" eb="98">
      <t>ヒリツ</t>
    </rPh>
    <rPh sb="100" eb="103">
      <t>マイネンド</t>
    </rPh>
    <rPh sb="103" eb="105">
      <t>キギョウ</t>
    </rPh>
    <rPh sb="105" eb="106">
      <t>サイ</t>
    </rPh>
    <rPh sb="106" eb="108">
      <t>ガンキン</t>
    </rPh>
    <rPh sb="108" eb="110">
      <t>ショウカン</t>
    </rPh>
    <rPh sb="110" eb="111">
      <t>キン</t>
    </rPh>
    <rPh sb="112" eb="113">
      <t>コ</t>
    </rPh>
    <rPh sb="119" eb="120">
      <t>カ</t>
    </rPh>
    <rPh sb="121" eb="122">
      <t>イ</t>
    </rPh>
    <rPh sb="129" eb="131">
      <t>キギョウ</t>
    </rPh>
    <rPh sb="131" eb="132">
      <t>サイ</t>
    </rPh>
    <rPh sb="132" eb="133">
      <t>ザン</t>
    </rPh>
    <rPh sb="133" eb="134">
      <t>ダカ</t>
    </rPh>
    <rPh sb="135" eb="137">
      <t>ゾウカ</t>
    </rPh>
    <rPh sb="142" eb="143">
      <t>ツト</t>
    </rPh>
    <rPh sb="151" eb="153">
      <t>ケイヒ</t>
    </rPh>
    <rPh sb="153" eb="155">
      <t>カイシュウ</t>
    </rPh>
    <rPh sb="155" eb="156">
      <t>リツ</t>
    </rPh>
    <rPh sb="158" eb="160">
      <t>ゼンネン</t>
    </rPh>
    <rPh sb="162" eb="163">
      <t>ア</t>
    </rPh>
    <rPh sb="174" eb="176">
      <t>シタマワ</t>
    </rPh>
    <rPh sb="181" eb="184">
      <t>シヨウリョウ</t>
    </rPh>
    <rPh sb="184" eb="186">
      <t>シュウニュウ</t>
    </rPh>
    <rPh sb="198" eb="200">
      <t>コンゴ</t>
    </rPh>
    <rPh sb="215" eb="218">
      <t>シヨウリョウ</t>
    </rPh>
    <rPh sb="219" eb="221">
      <t>ゾウシュウ</t>
    </rPh>
    <rPh sb="226" eb="228">
      <t>セツゾク</t>
    </rPh>
    <rPh sb="228" eb="230">
      <t>ソクシン</t>
    </rPh>
    <rPh sb="231" eb="232">
      <t>ト</t>
    </rPh>
    <rPh sb="233" eb="234">
      <t>ク</t>
    </rPh>
    <rPh sb="236" eb="237">
      <t>オコナ</t>
    </rPh>
    <rPh sb="245" eb="247">
      <t>オスイ</t>
    </rPh>
    <rPh sb="247" eb="249">
      <t>ショリ</t>
    </rPh>
    <rPh sb="249" eb="251">
      <t>ゲンカ</t>
    </rPh>
    <rPh sb="253" eb="255">
      <t>ゼンネン</t>
    </rPh>
    <rPh sb="256" eb="258">
      <t>ヒカク</t>
    </rPh>
    <rPh sb="260" eb="261">
      <t>ヒク</t>
    </rPh>
    <rPh sb="269" eb="270">
      <t>ルイ</t>
    </rPh>
    <rPh sb="270" eb="271">
      <t>ニ</t>
    </rPh>
    <rPh sb="271" eb="273">
      <t>ダンタイ</t>
    </rPh>
    <rPh sb="273" eb="275">
      <t>ヘイキン</t>
    </rPh>
    <rPh sb="275" eb="276">
      <t>チ</t>
    </rPh>
    <rPh sb="277" eb="279">
      <t>ウワマワ</t>
    </rPh>
    <rPh sb="284" eb="285">
      <t>サラ</t>
    </rPh>
    <rPh sb="286" eb="288">
      <t>オスイ</t>
    </rPh>
    <rPh sb="288" eb="290">
      <t>ショリ</t>
    </rPh>
    <rPh sb="290" eb="292">
      <t>ゲンカ</t>
    </rPh>
    <rPh sb="299" eb="301">
      <t>セツゾク</t>
    </rPh>
    <rPh sb="301" eb="302">
      <t>リツ</t>
    </rPh>
    <rPh sb="303" eb="305">
      <t>コウジョウ</t>
    </rPh>
    <rPh sb="306" eb="307">
      <t>ト</t>
    </rPh>
    <rPh sb="308" eb="309">
      <t>ク</t>
    </rPh>
    <rPh sb="311" eb="313">
      <t>ユウシュウ</t>
    </rPh>
    <rPh sb="313" eb="315">
      <t>スイリョウ</t>
    </rPh>
    <rPh sb="316" eb="318">
      <t>ゾウカ</t>
    </rPh>
    <rPh sb="319" eb="321">
      <t>メザ</t>
    </rPh>
    <rPh sb="329" eb="332">
      <t>スイセンカ</t>
    </rPh>
    <rPh sb="332" eb="333">
      <t>リツ</t>
    </rPh>
    <rPh sb="339" eb="340">
      <t>ネン</t>
    </rPh>
    <rPh sb="340" eb="341">
      <t>ド</t>
    </rPh>
    <rPh sb="343" eb="345">
      <t>セツゾク</t>
    </rPh>
    <rPh sb="345" eb="347">
      <t>ソクシン</t>
    </rPh>
    <rPh sb="348" eb="350">
      <t>ホジョ</t>
    </rPh>
    <rPh sb="350" eb="352">
      <t>セイド</t>
    </rPh>
    <rPh sb="353" eb="355">
      <t>カツヨウ</t>
    </rPh>
    <rPh sb="357" eb="360">
      <t>スイセンカ</t>
    </rPh>
    <rPh sb="360" eb="361">
      <t>リツ</t>
    </rPh>
    <rPh sb="362" eb="364">
      <t>コウジョウ</t>
    </rPh>
    <rPh sb="373" eb="375">
      <t>コンゴ</t>
    </rPh>
    <rPh sb="376" eb="377">
      <t>ヒ</t>
    </rPh>
    <rPh sb="378" eb="379">
      <t>ツヅ</t>
    </rPh>
    <rPh sb="380" eb="382">
      <t>キョウヨウ</t>
    </rPh>
    <rPh sb="382" eb="384">
      <t>カイシ</t>
    </rPh>
    <rPh sb="384" eb="387">
      <t>クイキナイ</t>
    </rPh>
    <rPh sb="388" eb="391">
      <t>ミセツゾク</t>
    </rPh>
    <rPh sb="391" eb="392">
      <t>シャ</t>
    </rPh>
    <rPh sb="394" eb="396">
      <t>セツゾク</t>
    </rPh>
    <rPh sb="396" eb="398">
      <t>ソクシン</t>
    </rPh>
    <rPh sb="399" eb="400">
      <t>オコナ</t>
    </rPh>
    <rPh sb="402" eb="405">
      <t>スイセンカ</t>
    </rPh>
    <rPh sb="405" eb="406">
      <t>リツ</t>
    </rPh>
    <rPh sb="407" eb="409">
      <t>コウジョウ</t>
    </rPh>
    <rPh sb="410" eb="411">
      <t>ツト</t>
    </rPh>
    <phoneticPr fontId="15"/>
  </si>
  <si>
    <t>　現在、区域内の整備中であるため、使用料収入等が十分でなく、一般会計からの基準外繰入に頼らざるを得ない状況にある。整備完了後は、独立採算の観点から、費用に応じた収入が得られるよう経営の健全化を図るとともに、予防保全的な維持管理に努め、コスト圧縮による効率性の向上を図っていく。
　今後は使用料の改定も視野に入れ、効率的な経営ができるよう取り組んでいきたい。</t>
    <rPh sb="1" eb="3">
      <t>ゲンザイ</t>
    </rPh>
    <rPh sb="4" eb="7">
      <t>クイキナイ</t>
    </rPh>
    <rPh sb="8" eb="11">
      <t>セイビチュウ</t>
    </rPh>
    <rPh sb="17" eb="22">
      <t>シヨウリョウシュウニュウ</t>
    </rPh>
    <rPh sb="22" eb="23">
      <t>トウ</t>
    </rPh>
    <rPh sb="24" eb="26">
      <t>ジュウブン</t>
    </rPh>
    <rPh sb="30" eb="32">
      <t>イッパン</t>
    </rPh>
    <rPh sb="32" eb="34">
      <t>カイケイ</t>
    </rPh>
    <rPh sb="37" eb="39">
      <t>キジュン</t>
    </rPh>
    <rPh sb="39" eb="40">
      <t>ガイ</t>
    </rPh>
    <rPh sb="40" eb="42">
      <t>クリイレ</t>
    </rPh>
    <rPh sb="43" eb="44">
      <t>タヨ</t>
    </rPh>
    <rPh sb="48" eb="49">
      <t>エ</t>
    </rPh>
    <rPh sb="51" eb="53">
      <t>ジョウキョウ</t>
    </rPh>
    <rPh sb="57" eb="59">
      <t>セイビ</t>
    </rPh>
    <rPh sb="59" eb="61">
      <t>カンリョウ</t>
    </rPh>
    <rPh sb="61" eb="62">
      <t>ゴ</t>
    </rPh>
    <rPh sb="64" eb="66">
      <t>ドクリツ</t>
    </rPh>
    <rPh sb="66" eb="68">
      <t>サイサン</t>
    </rPh>
    <rPh sb="69" eb="71">
      <t>カンテン</t>
    </rPh>
    <rPh sb="74" eb="76">
      <t>ヒヨウ</t>
    </rPh>
    <rPh sb="77" eb="78">
      <t>オウ</t>
    </rPh>
    <rPh sb="80" eb="82">
      <t>シュウニュウ</t>
    </rPh>
    <rPh sb="83" eb="84">
      <t>エ</t>
    </rPh>
    <rPh sb="89" eb="91">
      <t>ケイエイ</t>
    </rPh>
    <rPh sb="92" eb="95">
      <t>ケンゼンカ</t>
    </rPh>
    <rPh sb="96" eb="97">
      <t>ハカ</t>
    </rPh>
    <rPh sb="103" eb="105">
      <t>ヨボウ</t>
    </rPh>
    <rPh sb="105" eb="107">
      <t>ホゼン</t>
    </rPh>
    <rPh sb="107" eb="108">
      <t>テキ</t>
    </rPh>
    <rPh sb="109" eb="111">
      <t>イジ</t>
    </rPh>
    <rPh sb="111" eb="113">
      <t>カンリ</t>
    </rPh>
    <rPh sb="114" eb="115">
      <t>ツト</t>
    </rPh>
    <rPh sb="120" eb="122">
      <t>アッシュク</t>
    </rPh>
    <rPh sb="125" eb="128">
      <t>コウリツセイ</t>
    </rPh>
    <rPh sb="129" eb="131">
      <t>コウジョウ</t>
    </rPh>
    <rPh sb="132" eb="133">
      <t>ハカ</t>
    </rPh>
    <rPh sb="140" eb="142">
      <t>コンゴ</t>
    </rPh>
    <rPh sb="156" eb="158">
      <t>コウリツ</t>
    </rPh>
    <rPh sb="158" eb="159">
      <t>テキ</t>
    </rPh>
    <rPh sb="160" eb="162">
      <t>ケイエイ</t>
    </rPh>
    <rPh sb="168" eb="169">
      <t>ト</t>
    </rPh>
    <rPh sb="170" eb="171">
      <t>ク</t>
    </rPh>
    <phoneticPr fontId="15"/>
  </si>
  <si>
    <t>　平成５年度より下水道事業に着手し、平成１２年度から供用開始と比較的新しい管渠であるため、老朽化は進んでいないものと考えられるが、事業着手から２６年が経過しており、現在は計画的に点検・調査を行っている。管渠の老朽化に備えるため、更新・維持管理へ向けた対策を進めていきたい。</t>
    <rPh sb="1" eb="3">
      <t>ヘイセイ</t>
    </rPh>
    <rPh sb="4" eb="5">
      <t>ネン</t>
    </rPh>
    <rPh sb="5" eb="6">
      <t>ド</t>
    </rPh>
    <rPh sb="8" eb="10">
      <t>ゲスイ</t>
    </rPh>
    <rPh sb="10" eb="11">
      <t>ドウ</t>
    </rPh>
    <rPh sb="11" eb="13">
      <t>ジギョウ</t>
    </rPh>
    <rPh sb="14" eb="16">
      <t>チャクシュ</t>
    </rPh>
    <rPh sb="18" eb="20">
      <t>ヘイセイ</t>
    </rPh>
    <rPh sb="22" eb="23">
      <t>ネン</t>
    </rPh>
    <rPh sb="23" eb="24">
      <t>ド</t>
    </rPh>
    <rPh sb="26" eb="28">
      <t>キョウヨウ</t>
    </rPh>
    <rPh sb="28" eb="30">
      <t>カイシ</t>
    </rPh>
    <rPh sb="31" eb="34">
      <t>ヒカクテキ</t>
    </rPh>
    <rPh sb="34" eb="35">
      <t>アタラ</t>
    </rPh>
    <rPh sb="37" eb="39">
      <t>カンキョ</t>
    </rPh>
    <rPh sb="45" eb="48">
      <t>ロウキュウカ</t>
    </rPh>
    <rPh sb="49" eb="50">
      <t>スス</t>
    </rPh>
    <rPh sb="58" eb="59">
      <t>カンガ</t>
    </rPh>
    <rPh sb="65" eb="67">
      <t>ジギョウ</t>
    </rPh>
    <rPh sb="67" eb="69">
      <t>チャクシュ</t>
    </rPh>
    <rPh sb="73" eb="74">
      <t>ネン</t>
    </rPh>
    <rPh sb="75" eb="77">
      <t>ケイカ</t>
    </rPh>
    <rPh sb="82" eb="84">
      <t>ゲンザイ</t>
    </rPh>
    <rPh sb="85" eb="88">
      <t>ケイカクテキ</t>
    </rPh>
    <rPh sb="89" eb="91">
      <t>テンケン</t>
    </rPh>
    <rPh sb="92" eb="94">
      <t>チョウサ</t>
    </rPh>
    <rPh sb="95" eb="96">
      <t>オコナ</t>
    </rPh>
    <rPh sb="101" eb="103">
      <t>カンキョ</t>
    </rPh>
    <rPh sb="104" eb="107">
      <t>ロウキュウカ</t>
    </rPh>
    <rPh sb="108" eb="109">
      <t>ソナ</t>
    </rPh>
    <rPh sb="114" eb="116">
      <t>コウシン</t>
    </rPh>
    <rPh sb="117" eb="119">
      <t>イジ</t>
    </rPh>
    <rPh sb="119" eb="121">
      <t>カンリ</t>
    </rPh>
    <rPh sb="122" eb="123">
      <t>ム</t>
    </rPh>
    <rPh sb="125" eb="127">
      <t>タイサク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</si>
</sst>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DD-4920-A5C5-935280069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661040"/>
        <c:axId val="275661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0.11</c:v>
                </c:pt>
                <c:pt idx="2">
                  <c:v>0.15</c:v>
                </c:pt>
                <c:pt idx="3">
                  <c:v>0.16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DD-4920-A5C5-935280069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661040"/>
        <c:axId val="275661432"/>
      </c:lineChart>
      <c:dateAx>
        <c:axId val="275661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5661432"/>
        <c:crosses val="autoZero"/>
        <c:auto val="1"/>
        <c:lblOffset val="100"/>
        <c:baseTimeUnit val="years"/>
      </c:dateAx>
      <c:valAx>
        <c:axId val="275661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5661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B2-4627-991D-D0DAB9586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419872"/>
        <c:axId val="375420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41.63</c:v>
                </c:pt>
                <c:pt idx="1">
                  <c:v>54.67</c:v>
                </c:pt>
                <c:pt idx="2">
                  <c:v>53.51</c:v>
                </c:pt>
                <c:pt idx="3">
                  <c:v>53.5</c:v>
                </c:pt>
                <c:pt idx="4">
                  <c:v>52.58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B2-4627-991D-D0DAB9586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19872"/>
        <c:axId val="375420264"/>
      </c:lineChart>
      <c:dateAx>
        <c:axId val="37541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420264"/>
        <c:crosses val="autoZero"/>
        <c:auto val="1"/>
        <c:lblOffset val="100"/>
        <c:baseTimeUnit val="years"/>
      </c:dateAx>
      <c:valAx>
        <c:axId val="375420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41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53.57</c:v>
                </c:pt>
                <c:pt idx="1">
                  <c:v>53.95</c:v>
                </c:pt>
                <c:pt idx="2">
                  <c:v>55.23</c:v>
                </c:pt>
                <c:pt idx="3">
                  <c:v>58.34</c:v>
                </c:pt>
                <c:pt idx="4">
                  <c:v>61.22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3F-45B5-B03C-A15905CE6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292672"/>
        <c:axId val="372293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66.33</c:v>
                </c:pt>
                <c:pt idx="1">
                  <c:v>83.8</c:v>
                </c:pt>
                <c:pt idx="2">
                  <c:v>83.91</c:v>
                </c:pt>
                <c:pt idx="3">
                  <c:v>83.51</c:v>
                </c:pt>
                <c:pt idx="4">
                  <c:v>83.02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3F-45B5-B03C-A15905CE6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292672"/>
        <c:axId val="372293064"/>
      </c:lineChart>
      <c:dateAx>
        <c:axId val="372292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2293064"/>
        <c:crosses val="autoZero"/>
        <c:auto val="1"/>
        <c:lblOffset val="100"/>
        <c:baseTimeUnit val="years"/>
      </c:dateAx>
      <c:valAx>
        <c:axId val="372293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2292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101.57</c:v>
                </c:pt>
                <c:pt idx="1">
                  <c:v>107.94</c:v>
                </c:pt>
                <c:pt idx="2">
                  <c:v>111.26</c:v>
                </c:pt>
                <c:pt idx="3">
                  <c:v>90.14</c:v>
                </c:pt>
                <c:pt idx="4">
                  <c:v>102.53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BE-4E50-9710-9CE014E84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683128"/>
        <c:axId val="26968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BE-4E50-9710-9CE014E84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683128"/>
        <c:axId val="269681952"/>
      </c:lineChart>
      <c:dateAx>
        <c:axId val="269683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681952"/>
        <c:crosses val="autoZero"/>
        <c:auto val="1"/>
        <c:lblOffset val="100"/>
        <c:baseTimeUnit val="years"/>
      </c:dateAx>
      <c:valAx>
        <c:axId val="26968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683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BC-4DFB-B695-6EE71B502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303560"/>
        <c:axId val="371303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BC-4DFB-B695-6EE71B502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303560"/>
        <c:axId val="371303168"/>
      </c:lineChart>
      <c:dateAx>
        <c:axId val="371303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1303168"/>
        <c:crosses val="autoZero"/>
        <c:auto val="1"/>
        <c:lblOffset val="100"/>
        <c:baseTimeUnit val="years"/>
      </c:dateAx>
      <c:valAx>
        <c:axId val="371303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1303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A9-4320-BF73-3837E9E5B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364656"/>
        <c:axId val="37136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A9-4320-BF73-3837E9E5B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364656"/>
        <c:axId val="371363872"/>
      </c:lineChart>
      <c:dateAx>
        <c:axId val="371364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1363872"/>
        <c:crosses val="autoZero"/>
        <c:auto val="1"/>
        <c:lblOffset val="100"/>
        <c:baseTimeUnit val="years"/>
      </c:dateAx>
      <c:valAx>
        <c:axId val="37136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1364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12-4908-8A0C-F73C7365F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685944"/>
        <c:axId val="27268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12-4908-8A0C-F73C7365F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685944"/>
        <c:axId val="272685552"/>
      </c:lineChart>
      <c:dateAx>
        <c:axId val="272685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2685552"/>
        <c:crosses val="autoZero"/>
        <c:auto val="1"/>
        <c:lblOffset val="100"/>
        <c:baseTimeUnit val="years"/>
      </c:dateAx>
      <c:valAx>
        <c:axId val="27268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2685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22-4936-B927-54002ED84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843208"/>
        <c:axId val="376843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22-4936-B927-54002ED84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843208"/>
        <c:axId val="376843992"/>
      </c:lineChart>
      <c:dateAx>
        <c:axId val="376843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6843992"/>
        <c:crosses val="autoZero"/>
        <c:auto val="1"/>
        <c:lblOffset val="100"/>
        <c:baseTimeUnit val="years"/>
      </c:dateAx>
      <c:valAx>
        <c:axId val="376843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843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35.21</c:v>
                </c:pt>
                <c:pt idx="1">
                  <c:v>30.93</c:v>
                </c:pt>
                <c:pt idx="2">
                  <c:v>25.81</c:v>
                </c:pt>
                <c:pt idx="3">
                  <c:v>22.73</c:v>
                </c:pt>
                <c:pt idx="4">
                  <c:v>19.170000000000002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0A-4AED-B3B5-BA317DC69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780248"/>
        <c:axId val="37078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1315.67</c:v>
                </c:pt>
                <c:pt idx="1">
                  <c:v>1118.56</c:v>
                </c:pt>
                <c:pt idx="2">
                  <c:v>1111.31</c:v>
                </c:pt>
                <c:pt idx="3">
                  <c:v>966.33</c:v>
                </c:pt>
                <c:pt idx="4">
                  <c:v>958.81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0A-4AED-B3B5-BA317DC69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780248"/>
        <c:axId val="370781424"/>
      </c:lineChart>
      <c:dateAx>
        <c:axId val="370780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781424"/>
        <c:crosses val="autoZero"/>
        <c:auto val="1"/>
        <c:lblOffset val="100"/>
        <c:baseTimeUnit val="years"/>
      </c:dateAx>
      <c:valAx>
        <c:axId val="37078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0780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80.5</c:v>
                </c:pt>
                <c:pt idx="1">
                  <c:v>74.819999999999993</c:v>
                </c:pt>
                <c:pt idx="2">
                  <c:v>63.23</c:v>
                </c:pt>
                <c:pt idx="3">
                  <c:v>75.260000000000005</c:v>
                </c:pt>
                <c:pt idx="4">
                  <c:v>89.11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98-4F39-A55E-5D6764504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867176"/>
        <c:axId val="376866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60.78</c:v>
                </c:pt>
                <c:pt idx="1">
                  <c:v>72.33</c:v>
                </c:pt>
                <c:pt idx="2">
                  <c:v>75.540000000000006</c:v>
                </c:pt>
                <c:pt idx="3">
                  <c:v>81.739999999999995</c:v>
                </c:pt>
                <c:pt idx="4">
                  <c:v>82.88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98-4F39-A55E-5D6764504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867176"/>
        <c:axId val="376866784"/>
      </c:lineChart>
      <c:dateAx>
        <c:axId val="376867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6866784"/>
        <c:crosses val="autoZero"/>
        <c:auto val="1"/>
        <c:lblOffset val="100"/>
        <c:baseTimeUnit val="years"/>
      </c:dateAx>
      <c:valAx>
        <c:axId val="37686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867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232.52</c:v>
                </c:pt>
                <c:pt idx="1">
                  <c:v>250.97</c:v>
                </c:pt>
                <c:pt idx="2">
                  <c:v>307.93</c:v>
                </c:pt>
                <c:pt idx="3">
                  <c:v>251.32</c:v>
                </c:pt>
                <c:pt idx="4">
                  <c:v>213.81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F7-47A4-A5F2-C751C6D5E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743048"/>
        <c:axId val="375418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276.26</c:v>
                </c:pt>
                <c:pt idx="1">
                  <c:v>215.28</c:v>
                </c:pt>
                <c:pt idx="2">
                  <c:v>207.96</c:v>
                </c:pt>
                <c:pt idx="3">
                  <c:v>194.31</c:v>
                </c:pt>
                <c:pt idx="4">
                  <c:v>190.99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F7-47A4-A5F2-C751C6D5E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743048"/>
        <c:axId val="375418696"/>
      </c:lineChart>
      <c:dateAx>
        <c:axId val="275743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418696"/>
        <c:crosses val="autoZero"/>
        <c:auto val="1"/>
        <c:lblOffset val="100"/>
        <c:baseTimeUnit val="years"/>
      </c:dateAx>
      <c:valAx>
        <c:axId val="375418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5743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125" zoomScaleNormal="12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4" t="str">
        <f>データ!H6</f>
        <v>群馬県　千代田町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Cc2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11412</v>
      </c>
      <c r="AM8" s="68"/>
      <c r="AN8" s="68"/>
      <c r="AO8" s="68"/>
      <c r="AP8" s="68"/>
      <c r="AQ8" s="68"/>
      <c r="AR8" s="68"/>
      <c r="AS8" s="68"/>
      <c r="AT8" s="67">
        <f>データ!T6</f>
        <v>21.73</v>
      </c>
      <c r="AU8" s="67"/>
      <c r="AV8" s="67"/>
      <c r="AW8" s="67"/>
      <c r="AX8" s="67"/>
      <c r="AY8" s="67"/>
      <c r="AZ8" s="67"/>
      <c r="BA8" s="67"/>
      <c r="BB8" s="67">
        <f>データ!U6</f>
        <v>525.16999999999996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28.48</v>
      </c>
      <c r="Q10" s="67"/>
      <c r="R10" s="67"/>
      <c r="S10" s="67"/>
      <c r="T10" s="67"/>
      <c r="U10" s="67"/>
      <c r="V10" s="67"/>
      <c r="W10" s="67">
        <f>データ!Q6</f>
        <v>105.57</v>
      </c>
      <c r="X10" s="67"/>
      <c r="Y10" s="67"/>
      <c r="Z10" s="67"/>
      <c r="AA10" s="67"/>
      <c r="AB10" s="67"/>
      <c r="AC10" s="67"/>
      <c r="AD10" s="68">
        <f>データ!R6</f>
        <v>3510</v>
      </c>
      <c r="AE10" s="68"/>
      <c r="AF10" s="68"/>
      <c r="AG10" s="68"/>
      <c r="AH10" s="68"/>
      <c r="AI10" s="68"/>
      <c r="AJ10" s="68"/>
      <c r="AK10" s="2"/>
      <c r="AL10" s="68">
        <f>データ!V6</f>
        <v>3239</v>
      </c>
      <c r="AM10" s="68"/>
      <c r="AN10" s="68"/>
      <c r="AO10" s="68"/>
      <c r="AP10" s="68"/>
      <c r="AQ10" s="68"/>
      <c r="AR10" s="68"/>
      <c r="AS10" s="68"/>
      <c r="AT10" s="67">
        <f>データ!W6</f>
        <v>1.1100000000000001</v>
      </c>
      <c r="AU10" s="67"/>
      <c r="AV10" s="67"/>
      <c r="AW10" s="67"/>
      <c r="AX10" s="67"/>
      <c r="AY10" s="67"/>
      <c r="AZ10" s="67"/>
      <c r="BA10" s="67"/>
      <c r="BB10" s="67">
        <f>データ!X6</f>
        <v>2918.02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110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112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111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>
      <c r="C83" s="2" t="s">
        <v>30</v>
      </c>
    </row>
    <row r="84" spans="1:78">
      <c r="C84" s="2"/>
    </row>
    <row r="85" spans="1:78" hidden="1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【682.78】</v>
      </c>
      <c r="I86" s="26" t="str">
        <f>データ!CA6</f>
        <v>【100.91】</v>
      </c>
      <c r="J86" s="26" t="str">
        <f>データ!CL6</f>
        <v>【136.86】</v>
      </c>
      <c r="K86" s="26" t="str">
        <f>データ!CW6</f>
        <v>【58.98】</v>
      </c>
      <c r="L86" s="26" t="str">
        <f>データ!DH6</f>
        <v>【95.20】</v>
      </c>
      <c r="M86" s="26" t="s">
        <v>43</v>
      </c>
      <c r="N86" s="26" t="s">
        <v>43</v>
      </c>
      <c r="O86" s="26" t="str">
        <f>データ!EO6</f>
        <v>【0.23】</v>
      </c>
    </row>
  </sheetData>
  <sheetProtection algorithmName="SHA-512" hashValue="84QsN/N2+YRpG3Iv9PB7x2b8uBORI5MEbdz/oxbUC5QQeUfi/KQZcxchUUGD5JZT+vC4gmoW90tF+XedFeMMvg==" saltValue="zzM8zlg2rXAklv7orcdWY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55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>
      <c r="A6" s="28" t="s">
        <v>96</v>
      </c>
      <c r="B6" s="33">
        <f>B7</f>
        <v>2018</v>
      </c>
      <c r="C6" s="33">
        <f t="shared" ref="C6:X6" si="3">C7</f>
        <v>105236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群馬県　千代田町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28.48</v>
      </c>
      <c r="Q6" s="34">
        <f t="shared" si="3"/>
        <v>105.57</v>
      </c>
      <c r="R6" s="34">
        <f t="shared" si="3"/>
        <v>3510</v>
      </c>
      <c r="S6" s="34">
        <f t="shared" si="3"/>
        <v>11412</v>
      </c>
      <c r="T6" s="34">
        <f t="shared" si="3"/>
        <v>21.73</v>
      </c>
      <c r="U6" s="34">
        <f t="shared" si="3"/>
        <v>525.16999999999996</v>
      </c>
      <c r="V6" s="34">
        <f t="shared" si="3"/>
        <v>3239</v>
      </c>
      <c r="W6" s="34">
        <f t="shared" si="3"/>
        <v>1.1100000000000001</v>
      </c>
      <c r="X6" s="34">
        <f t="shared" si="3"/>
        <v>2918.02</v>
      </c>
      <c r="Y6" s="35">
        <f>IF(Y7="",NA(),Y7)</f>
        <v>101.57</v>
      </c>
      <c r="Z6" s="35">
        <f t="shared" ref="Z6:AH6" si="4">IF(Z7="",NA(),Z7)</f>
        <v>107.94</v>
      </c>
      <c r="AA6" s="35">
        <f t="shared" si="4"/>
        <v>111.26</v>
      </c>
      <c r="AB6" s="35">
        <f t="shared" si="4"/>
        <v>90.14</v>
      </c>
      <c r="AC6" s="35">
        <f t="shared" si="4"/>
        <v>102.53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35.21</v>
      </c>
      <c r="BG6" s="35">
        <f t="shared" ref="BG6:BO6" si="7">IF(BG7="",NA(),BG7)</f>
        <v>30.93</v>
      </c>
      <c r="BH6" s="35">
        <f t="shared" si="7"/>
        <v>25.81</v>
      </c>
      <c r="BI6" s="35">
        <f t="shared" si="7"/>
        <v>22.73</v>
      </c>
      <c r="BJ6" s="35">
        <f t="shared" si="7"/>
        <v>19.170000000000002</v>
      </c>
      <c r="BK6" s="35">
        <f t="shared" si="7"/>
        <v>1315.67</v>
      </c>
      <c r="BL6" s="35">
        <f t="shared" si="7"/>
        <v>1118.56</v>
      </c>
      <c r="BM6" s="35">
        <f t="shared" si="7"/>
        <v>1111.31</v>
      </c>
      <c r="BN6" s="35">
        <f t="shared" si="7"/>
        <v>966.33</v>
      </c>
      <c r="BO6" s="35">
        <f t="shared" si="7"/>
        <v>958.81</v>
      </c>
      <c r="BP6" s="34" t="str">
        <f>IF(BP7="","",IF(BP7="-","【-】","【"&amp;SUBSTITUTE(TEXT(BP7,"#,##0.00"),"-","△")&amp;"】"))</f>
        <v>【682.78】</v>
      </c>
      <c r="BQ6" s="35">
        <f>IF(BQ7="",NA(),BQ7)</f>
        <v>80.5</v>
      </c>
      <c r="BR6" s="35">
        <f t="shared" ref="BR6:BZ6" si="8">IF(BR7="",NA(),BR7)</f>
        <v>74.819999999999993</v>
      </c>
      <c r="BS6" s="35">
        <f t="shared" si="8"/>
        <v>63.23</v>
      </c>
      <c r="BT6" s="35">
        <f t="shared" si="8"/>
        <v>75.260000000000005</v>
      </c>
      <c r="BU6" s="35">
        <f t="shared" si="8"/>
        <v>89.11</v>
      </c>
      <c r="BV6" s="35">
        <f t="shared" si="8"/>
        <v>60.78</v>
      </c>
      <c r="BW6" s="35">
        <f t="shared" si="8"/>
        <v>72.33</v>
      </c>
      <c r="BX6" s="35">
        <f t="shared" si="8"/>
        <v>75.540000000000006</v>
      </c>
      <c r="BY6" s="35">
        <f t="shared" si="8"/>
        <v>81.739999999999995</v>
      </c>
      <c r="BZ6" s="35">
        <f t="shared" si="8"/>
        <v>82.88</v>
      </c>
      <c r="CA6" s="34" t="str">
        <f>IF(CA7="","",IF(CA7="-","【-】","【"&amp;SUBSTITUTE(TEXT(CA7,"#,##0.00"),"-","△")&amp;"】"))</f>
        <v>【100.91】</v>
      </c>
      <c r="CB6" s="35">
        <f>IF(CB7="",NA(),CB7)</f>
        <v>232.52</v>
      </c>
      <c r="CC6" s="35">
        <f t="shared" ref="CC6:CK6" si="9">IF(CC7="",NA(),CC7)</f>
        <v>250.97</v>
      </c>
      <c r="CD6" s="35">
        <f t="shared" si="9"/>
        <v>307.93</v>
      </c>
      <c r="CE6" s="35">
        <f t="shared" si="9"/>
        <v>251.32</v>
      </c>
      <c r="CF6" s="35">
        <f t="shared" si="9"/>
        <v>213.81</v>
      </c>
      <c r="CG6" s="35">
        <f t="shared" si="9"/>
        <v>276.26</v>
      </c>
      <c r="CH6" s="35">
        <f t="shared" si="9"/>
        <v>215.28</v>
      </c>
      <c r="CI6" s="35">
        <f t="shared" si="9"/>
        <v>207.96</v>
      </c>
      <c r="CJ6" s="35">
        <f t="shared" si="9"/>
        <v>194.31</v>
      </c>
      <c r="CK6" s="35">
        <f t="shared" si="9"/>
        <v>190.99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41.63</v>
      </c>
      <c r="CS6" s="35">
        <f t="shared" si="10"/>
        <v>54.67</v>
      </c>
      <c r="CT6" s="35">
        <f t="shared" si="10"/>
        <v>53.51</v>
      </c>
      <c r="CU6" s="35">
        <f t="shared" si="10"/>
        <v>53.5</v>
      </c>
      <c r="CV6" s="35">
        <f t="shared" si="10"/>
        <v>52.58</v>
      </c>
      <c r="CW6" s="34" t="str">
        <f>IF(CW7="","",IF(CW7="-","【-】","【"&amp;SUBSTITUTE(TEXT(CW7,"#,##0.00"),"-","△")&amp;"】"))</f>
        <v>【58.98】</v>
      </c>
      <c r="CX6" s="35">
        <f>IF(CX7="",NA(),CX7)</f>
        <v>53.57</v>
      </c>
      <c r="CY6" s="35">
        <f t="shared" ref="CY6:DG6" si="11">IF(CY7="",NA(),CY7)</f>
        <v>53.95</v>
      </c>
      <c r="CZ6" s="35">
        <f t="shared" si="11"/>
        <v>55.23</v>
      </c>
      <c r="DA6" s="35">
        <f t="shared" si="11"/>
        <v>58.34</v>
      </c>
      <c r="DB6" s="35">
        <f t="shared" si="11"/>
        <v>61.22</v>
      </c>
      <c r="DC6" s="35">
        <f t="shared" si="11"/>
        <v>66.33</v>
      </c>
      <c r="DD6" s="35">
        <f t="shared" si="11"/>
        <v>83.8</v>
      </c>
      <c r="DE6" s="35">
        <f t="shared" si="11"/>
        <v>83.91</v>
      </c>
      <c r="DF6" s="35">
        <f t="shared" si="11"/>
        <v>83.51</v>
      </c>
      <c r="DG6" s="35">
        <f t="shared" si="11"/>
        <v>83.02</v>
      </c>
      <c r="DH6" s="34" t="str">
        <f>IF(DH7="","",IF(DH7="-","【-】","【"&amp;SUBSTITUTE(TEXT(DH7,"#,##0.00"),"-","△")&amp;"】"))</f>
        <v>【95.20】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0.16</v>
      </c>
      <c r="EK6" s="35">
        <f t="shared" si="14"/>
        <v>0.11</v>
      </c>
      <c r="EL6" s="35">
        <f t="shared" si="14"/>
        <v>0.15</v>
      </c>
      <c r="EM6" s="35">
        <f t="shared" si="14"/>
        <v>0.16</v>
      </c>
      <c r="EN6" s="35">
        <f t="shared" si="14"/>
        <v>0.13</v>
      </c>
      <c r="EO6" s="34" t="str">
        <f>IF(EO7="","",IF(EO7="-","【-】","【"&amp;SUBSTITUTE(TEXT(EO7,"#,##0.00"),"-","△")&amp;"】"))</f>
        <v>【0.23】</v>
      </c>
    </row>
    <row r="7" spans="1:145" s="36" customFormat="1">
      <c r="A7" s="28"/>
      <c r="B7" s="37">
        <v>2018</v>
      </c>
      <c r="C7" s="37">
        <v>105236</v>
      </c>
      <c r="D7" s="37">
        <v>47</v>
      </c>
      <c r="E7" s="37">
        <v>17</v>
      </c>
      <c r="F7" s="37">
        <v>1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28.48</v>
      </c>
      <c r="Q7" s="38">
        <v>105.57</v>
      </c>
      <c r="R7" s="38">
        <v>3510</v>
      </c>
      <c r="S7" s="38">
        <v>11412</v>
      </c>
      <c r="T7" s="38">
        <v>21.73</v>
      </c>
      <c r="U7" s="38">
        <v>525.16999999999996</v>
      </c>
      <c r="V7" s="38">
        <v>3239</v>
      </c>
      <c r="W7" s="38">
        <v>1.1100000000000001</v>
      </c>
      <c r="X7" s="38">
        <v>2918.02</v>
      </c>
      <c r="Y7" s="38">
        <v>101.57</v>
      </c>
      <c r="Z7" s="38">
        <v>107.94</v>
      </c>
      <c r="AA7" s="38">
        <v>111.26</v>
      </c>
      <c r="AB7" s="38">
        <v>90.14</v>
      </c>
      <c r="AC7" s="38">
        <v>102.53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35.21</v>
      </c>
      <c r="BG7" s="38">
        <v>30.93</v>
      </c>
      <c r="BH7" s="38">
        <v>25.81</v>
      </c>
      <c r="BI7" s="38">
        <v>22.73</v>
      </c>
      <c r="BJ7" s="38">
        <v>19.170000000000002</v>
      </c>
      <c r="BK7" s="38">
        <v>1315.67</v>
      </c>
      <c r="BL7" s="38">
        <v>1118.56</v>
      </c>
      <c r="BM7" s="38">
        <v>1111.31</v>
      </c>
      <c r="BN7" s="38">
        <v>966.33</v>
      </c>
      <c r="BO7" s="38">
        <v>958.81</v>
      </c>
      <c r="BP7" s="38">
        <v>682.78</v>
      </c>
      <c r="BQ7" s="38">
        <v>80.5</v>
      </c>
      <c r="BR7" s="38">
        <v>74.819999999999993</v>
      </c>
      <c r="BS7" s="38">
        <v>63.23</v>
      </c>
      <c r="BT7" s="38">
        <v>75.260000000000005</v>
      </c>
      <c r="BU7" s="38">
        <v>89.11</v>
      </c>
      <c r="BV7" s="38">
        <v>60.78</v>
      </c>
      <c r="BW7" s="38">
        <v>72.33</v>
      </c>
      <c r="BX7" s="38">
        <v>75.540000000000006</v>
      </c>
      <c r="BY7" s="38">
        <v>81.739999999999995</v>
      </c>
      <c r="BZ7" s="38">
        <v>82.88</v>
      </c>
      <c r="CA7" s="38">
        <v>100.91</v>
      </c>
      <c r="CB7" s="38">
        <v>232.52</v>
      </c>
      <c r="CC7" s="38">
        <v>250.97</v>
      </c>
      <c r="CD7" s="38">
        <v>307.93</v>
      </c>
      <c r="CE7" s="38">
        <v>251.32</v>
      </c>
      <c r="CF7" s="38">
        <v>213.81</v>
      </c>
      <c r="CG7" s="38">
        <v>276.26</v>
      </c>
      <c r="CH7" s="38">
        <v>215.28</v>
      </c>
      <c r="CI7" s="38">
        <v>207.96</v>
      </c>
      <c r="CJ7" s="38">
        <v>194.31</v>
      </c>
      <c r="CK7" s="38">
        <v>190.99</v>
      </c>
      <c r="CL7" s="38">
        <v>136.86000000000001</v>
      </c>
      <c r="CM7" s="38" t="s">
        <v>103</v>
      </c>
      <c r="CN7" s="38" t="s">
        <v>103</v>
      </c>
      <c r="CO7" s="38" t="s">
        <v>103</v>
      </c>
      <c r="CP7" s="38" t="s">
        <v>103</v>
      </c>
      <c r="CQ7" s="38" t="s">
        <v>103</v>
      </c>
      <c r="CR7" s="38">
        <v>41.63</v>
      </c>
      <c r="CS7" s="38">
        <v>54.67</v>
      </c>
      <c r="CT7" s="38">
        <v>53.51</v>
      </c>
      <c r="CU7" s="38">
        <v>53.5</v>
      </c>
      <c r="CV7" s="38">
        <v>52.58</v>
      </c>
      <c r="CW7" s="38">
        <v>58.98</v>
      </c>
      <c r="CX7" s="38">
        <v>53.57</v>
      </c>
      <c r="CY7" s="38">
        <v>53.95</v>
      </c>
      <c r="CZ7" s="38">
        <v>55.23</v>
      </c>
      <c r="DA7" s="38">
        <v>58.34</v>
      </c>
      <c r="DB7" s="38">
        <v>61.22</v>
      </c>
      <c r="DC7" s="38">
        <v>66.33</v>
      </c>
      <c r="DD7" s="38">
        <v>83.8</v>
      </c>
      <c r="DE7" s="38">
        <v>83.91</v>
      </c>
      <c r="DF7" s="38">
        <v>83.51</v>
      </c>
      <c r="DG7" s="38">
        <v>83.02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0.16</v>
      </c>
      <c r="EK7" s="38">
        <v>0.11</v>
      </c>
      <c r="EL7" s="38">
        <v>0.15</v>
      </c>
      <c r="EM7" s="38">
        <v>0.16</v>
      </c>
      <c r="EN7" s="38">
        <v>0.13</v>
      </c>
      <c r="EO7" s="38">
        <v>0.23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cp:lastPrinted>2020-01-23T01:02:22Z</cp:lastPrinted>
  <dcterms:created xsi:type="dcterms:W3CDTF">2019-12-05T05:02:38Z</dcterms:created>
  <dcterms:modified xsi:type="dcterms:W3CDTF">2020-01-24T01:50:45Z</dcterms:modified>
  <cp:category/>
</cp:coreProperties>
</file>