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34 大泉町△\"/>
    </mc:Choice>
  </mc:AlternateContent>
  <workbookProtection workbookAlgorithmName="SHA-512" workbookHashValue="VNkvSS/+plGs6ebkM29DU9Z+nQVs3KnS2TW5/aVBNpakM70MEJK9Abf522mmAjAgaiJN6PLy1I/XX2BdiQeEkg==" workbookSaltValue="w5av8K6K8WYFZ+QcN7bJIw=="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<sst xmlns="http://schemas.openxmlformats.org/spreadsheetml/2006/main" count="232" uniqueCount="111">
  <si>
    <t>人口密度</t>
    <rPh sb="0" eb="2">
      <t>ジンコウ</t>
    </rPh>
    <rPh sb="2" eb="4">
      <t>ミツド</t>
    </rPh>
    <phoneticPr fontId="1"/>
  </si>
  <si>
    <t>⑦施設利用率(％)</t>
    <rPh sb="1" eb="3">
      <t>シセツ</t>
    </rPh>
    <rPh sb="3" eb="6">
      <t>リヨウリツ</t>
    </rPh>
    <phoneticPr fontId="1"/>
  </si>
  <si>
    <t>処理区域内人口</t>
  </si>
  <si>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</si>
  <si>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</si>
  <si>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</si>
  <si>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</si>
  <si>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</si>
  <si>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</si>
  <si>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</si>
  <si>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</si>
  <si>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</si>
  <si>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</si>
  <si>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</si>
  <si>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</si>
  <si>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</si>
  <si>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</si>
  <si>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</si>
  <si>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</si>
  <si>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</si>
  <si>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</si>
  <si>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</si>
  <si>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</si>
  <si>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</si>
  <si>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</si>
  <si>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</si>
  <si>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</si>
  <si>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</si>
  <si>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</si>
  <si>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</si>
  <si>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</si>
  <si>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平成30年度全国平均</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</si>
  <si>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</si>
  <si>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</si>
  <si>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</si>
  <si>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</si>
  <si>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</si>
  <si>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</si>
  <si>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</si>
  <si>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</si>
  <si>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</si>
  <si>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</si>
  <si>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</si>
  <si>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</si>
  <si>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</si>
  <si>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</si>
  <si>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</si>
  <si>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</si>
  <si>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</si>
  <si>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</si>
  <si>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</si>
  <si>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</si>
  <si>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</si>
  <si>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</si>
  <si>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</si>
  <si>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</si>
  <si>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</si>
  <si>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</si>
  <si>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</si>
  <si>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</si>
  <si>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</si>
  <si>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</si>
  <si>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</si>
  <si>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</si>
  <si>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</si>
  <si>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</si>
  <si>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</si>
  <si>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</si>
  <si>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</si>
  <si>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</si>
  <si>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</si>
  <si>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</si>
  <si>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</si>
  <si>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</si>
  <si>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</si>
  <si>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</si>
  <si>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</si>
  <si>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</si>
  <si>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</si>
  <si>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</si>
  <si>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</si>
  <si>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</si>
  <si>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</si>
  <si>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</si>
  <si>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</si>
  <si>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</si>
  <si>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</si>
  <si>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</si>
  <si>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</si>
  <si>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</si>
  <si>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</si>
  <si>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</si>
  <si>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</si>
  <si>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</si>
  <si>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</si>
  <si>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</si>
  <si>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群馬県　大泉町</t>
  </si>
  <si>
    <t>法非適用</t>
  </si>
  <si>
    <t>下水道事業</t>
  </si>
  <si>
    <t>公共下水道</t>
  </si>
  <si>
    <t>Cc2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</si>
  <si>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</si>
  <si>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</si>
  <si>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</si>
  <si>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</si>
  <si>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</si>
  <si>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</si>
  <si>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</si>
  <si>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r>
      <t>①収益的収支比率は、総費用は昨年度に比べてわずかに増加したものの、使用料収入が増加し総収益が増加しため、昨年度に比べ向上した。今年度も100％を超えており黒字経営だが、一般会計からの繰入金が総収益の約7割を占めており繰入金に依存している状態であるため、経営改善が必要である。収益性を考えた効率的な整備と接続促進活動により接続率を向上させ、さらなる使用料の増収を目指しつつ費用の削減に努めていく。</t>
    </r>
    <r>
      <rPr>
        <sz val="9.5"/>
        <color theme="1"/>
        <rFont val="ＭＳ ゴシック"/>
        <family val="3"/>
        <charset val="128"/>
      </rPr>
      <t xml:space="preserve">
⑤経費回収率は昨年度に引き続き100％を下回ったが、流域下水道維持管理負担金や当年度限定的な費用である法適用業務委託料の増加により汚水処理費が増加した一方で使用料収入も増加したため、わずかに改善した。当年度限定的な費用を除くと経費回収率は104.8％となり、汚水処理に係る費用の全てが使用料で賄えている状況で、類似団体と比較しても高い水準にあると言える。
⑥汚水処理原価は有収水量の増加により昨年度に比べて低下した。類似団体と比較すると高い数値となっているが、法適用業務委託料等の当年度限定的な費用がなくなれば汚水処理原価は185円程度となり、類似団体と比較しても低い数値となる見込みである。今後も効率的な整備と接続促進活動等の取組により有収水量の増加を目指し、効率的な汚水処理の実施に取り組んでいく。
⑦本町の下水道は最終的に流域下水道（県の施設）に接続しており、下水の処理は流域下水道の処理場で行っているため、施設利用率はない。
⑧水洗化率は、供用開始区域内人口の増加幅が大きかったため、昨年度に比べてわずかに低下した。今後も住宅密集地域を中心とした効率的な整備を進めつつ積極的に接続促進活動に取り組み、水洗化率向上に努めていく。</t>
    </r>
    <rPh sb="1" eb="4">
      <t>シュウエキテキ</t>
    </rPh>
    <rPh sb="4" eb="6">
      <t>シュウシ</t>
    </rPh>
    <rPh sb="6" eb="8">
      <t>ヒリツ</t>
    </rPh>
    <rPh sb="10" eb="13">
      <t>ソウヒヨウ</t>
    </rPh>
    <rPh sb="14" eb="17">
      <t>サクネンド</t>
    </rPh>
    <rPh sb="18" eb="19">
      <t>クラ</t>
    </rPh>
    <rPh sb="25" eb="27">
      <t>ゾウカ</t>
    </rPh>
    <rPh sb="33" eb="36">
      <t>シヨウリョウ</t>
    </rPh>
    <rPh sb="36" eb="38">
      <t>シュウニュウ</t>
    </rPh>
    <rPh sb="39" eb="41">
      <t>ゾウカ</t>
    </rPh>
    <rPh sb="42" eb="45">
      <t>ソウシュウエキ</t>
    </rPh>
    <rPh sb="46" eb="48">
      <t>ゾウカ</t>
    </rPh>
    <rPh sb="52" eb="55">
      <t>サクネンド</t>
    </rPh>
    <rPh sb="56" eb="57">
      <t>クラ</t>
    </rPh>
    <rPh sb="58" eb="60">
      <t>コウジョウ</t>
    </rPh>
    <rPh sb="63" eb="66">
      <t>コンネンド</t>
    </rPh>
    <rPh sb="72" eb="73">
      <t>コ</t>
    </rPh>
    <rPh sb="77" eb="79">
      <t>クロジ</t>
    </rPh>
    <rPh sb="79" eb="81">
      <t>ケイエイ</t>
    </rPh>
    <rPh sb="84" eb="86">
      <t>イッパン</t>
    </rPh>
    <rPh sb="86" eb="88">
      <t>カイケイ</t>
    </rPh>
    <rPh sb="91" eb="94">
      <t>クリイレキン</t>
    </rPh>
    <rPh sb="95" eb="98">
      <t>ソウシュウエキ</t>
    </rPh>
    <rPh sb="99" eb="100">
      <t>ヤク</t>
    </rPh>
    <rPh sb="101" eb="102">
      <t>ワリ</t>
    </rPh>
    <rPh sb="103" eb="104">
      <t>シ</t>
    </rPh>
    <rPh sb="108" eb="111">
      <t>クリイレキン</t>
    </rPh>
    <rPh sb="112" eb="114">
      <t>イゾン</t>
    </rPh>
    <rPh sb="118" eb="120">
      <t>ジョウタイ</t>
    </rPh>
    <rPh sb="126" eb="128">
      <t>ケイエイ</t>
    </rPh>
    <rPh sb="128" eb="130">
      <t>カイゼン</t>
    </rPh>
    <rPh sb="131" eb="133">
      <t>ヒツヨウ</t>
    </rPh>
    <rPh sb="137" eb="140">
      <t>シュウエキセイ</t>
    </rPh>
    <rPh sb="141" eb="142">
      <t>カンガ</t>
    </rPh>
    <rPh sb="144" eb="147">
      <t>コウリツテキ</t>
    </rPh>
    <rPh sb="148" eb="150">
      <t>セイビ</t>
    </rPh>
    <rPh sb="151" eb="153">
      <t>セツゾク</t>
    </rPh>
    <rPh sb="153" eb="155">
      <t>ソクシン</t>
    </rPh>
    <rPh sb="155" eb="157">
      <t>カツドウ</t>
    </rPh>
    <rPh sb="160" eb="162">
      <t>セツゾク</t>
    </rPh>
    <rPh sb="162" eb="163">
      <t>リツ</t>
    </rPh>
    <rPh sb="164" eb="166">
      <t>コウジョウ</t>
    </rPh>
    <rPh sb="173" eb="176">
      <t>シヨウリョウ</t>
    </rPh>
    <rPh sb="177" eb="179">
      <t>ゾウシュウ</t>
    </rPh>
    <rPh sb="180" eb="182">
      <t>メザ</t>
    </rPh>
    <rPh sb="185" eb="187">
      <t>ヒヨウ</t>
    </rPh>
    <rPh sb="188" eb="190">
      <t>サクゲン</t>
    </rPh>
    <rPh sb="191" eb="192">
      <t>ツト</t>
    </rPh>
    <rPh sb="200" eb="202">
      <t>ケイヒ</t>
    </rPh>
    <rPh sb="202" eb="205">
      <t>カイシュウリツ</t>
    </rPh>
    <rPh sb="206" eb="209">
      <t>サクネンド</t>
    </rPh>
    <rPh sb="210" eb="211">
      <t>ヒ</t>
    </rPh>
    <rPh sb="212" eb="213">
      <t>ツヅ</t>
    </rPh>
    <rPh sb="250" eb="253">
      <t>ホウテキヨウ</t>
    </rPh>
    <rPh sb="253" eb="255">
      <t>ギョウム</t>
    </rPh>
    <rPh sb="255" eb="258">
      <t>イタクリョウ</t>
    </rPh>
    <rPh sb="259" eb="261">
      <t>ゾウカ</t>
    </rPh>
    <rPh sb="264" eb="266">
      <t>オスイ</t>
    </rPh>
    <rPh sb="266" eb="269">
      <t>ショリヒ</t>
    </rPh>
    <rPh sb="270" eb="272">
      <t>ゾウカ</t>
    </rPh>
    <rPh sb="274" eb="276">
      <t>イッポウ</t>
    </rPh>
    <rPh sb="277" eb="280">
      <t>シヨウリョウ</t>
    </rPh>
    <rPh sb="280" eb="282">
      <t>シュウニュウ</t>
    </rPh>
    <rPh sb="283" eb="285">
      <t>ゾウカ</t>
    </rPh>
    <rPh sb="294" eb="296">
      <t>カイゼン</t>
    </rPh>
    <rPh sb="299" eb="302">
      <t>トウネンド</t>
    </rPh>
    <rPh sb="302" eb="305">
      <t>ゲンテイテキ</t>
    </rPh>
    <rPh sb="306" eb="308">
      <t>ヒヨウ</t>
    </rPh>
    <rPh sb="309" eb="310">
      <t>ノゾ</t>
    </rPh>
    <rPh sb="312" eb="314">
      <t>ケイヒ</t>
    </rPh>
    <rPh sb="314" eb="317">
      <t>カイシュウリツ</t>
    </rPh>
    <rPh sb="328" eb="330">
      <t>オスイ</t>
    </rPh>
    <rPh sb="330" eb="332">
      <t>ショリ</t>
    </rPh>
    <rPh sb="333" eb="334">
      <t>カカ</t>
    </rPh>
    <rPh sb="335" eb="337">
      <t>ヒヨウ</t>
    </rPh>
    <rPh sb="338" eb="339">
      <t>スベ</t>
    </rPh>
    <rPh sb="341" eb="343">
      <t>シヨウ</t>
    </rPh>
    <rPh sb="343" eb="344">
      <t>リョウ</t>
    </rPh>
    <rPh sb="345" eb="346">
      <t>マカナ</t>
    </rPh>
    <rPh sb="350" eb="352">
      <t>ジョウキョウ</t>
    </rPh>
    <rPh sb="354" eb="356">
      <t>ルイジ</t>
    </rPh>
    <rPh sb="356" eb="358">
      <t>ダンタイ</t>
    </rPh>
    <rPh sb="359" eb="361">
      <t>ヒカク</t>
    </rPh>
    <rPh sb="364" eb="365">
      <t>タカ</t>
    </rPh>
    <rPh sb="366" eb="368">
      <t>スイジュン</t>
    </rPh>
    <rPh sb="372" eb="373">
      <t>イ</t>
    </rPh>
    <rPh sb="379" eb="381">
      <t>オスイ</t>
    </rPh>
    <rPh sb="381" eb="383">
      <t>ショリ</t>
    </rPh>
    <rPh sb="383" eb="385">
      <t>ゲンカ</t>
    </rPh>
    <rPh sb="386" eb="388">
      <t>ユウシュウ</t>
    </rPh>
    <rPh sb="388" eb="390">
      <t>スイリョウ</t>
    </rPh>
    <rPh sb="391" eb="393">
      <t>ゾウカ</t>
    </rPh>
    <rPh sb="396" eb="399">
      <t>サクネンド</t>
    </rPh>
    <rPh sb="400" eb="401">
      <t>クラ</t>
    </rPh>
    <rPh sb="403" eb="405">
      <t>テイカ</t>
    </rPh>
    <rPh sb="408" eb="410">
      <t>ルイジ</t>
    </rPh>
    <rPh sb="410" eb="412">
      <t>ダンタイ</t>
    </rPh>
    <rPh sb="413" eb="415">
      <t>ヒカク</t>
    </rPh>
    <rPh sb="418" eb="419">
      <t>タカ</t>
    </rPh>
    <rPh sb="420" eb="422">
      <t>スウチ</t>
    </rPh>
    <rPh sb="430" eb="433">
      <t>ホウテキヨウ</t>
    </rPh>
    <rPh sb="433" eb="435">
      <t>ギョウム</t>
    </rPh>
    <rPh sb="435" eb="438">
      <t>イタクリョウ</t>
    </rPh>
    <rPh sb="438" eb="439">
      <t>トウ</t>
    </rPh>
    <rPh sb="440" eb="443">
      <t>トウネンド</t>
    </rPh>
    <rPh sb="443" eb="446">
      <t>ゲンテイテキ</t>
    </rPh>
    <rPh sb="447" eb="449">
      <t>ヒヨウ</t>
    </rPh>
    <rPh sb="455" eb="457">
      <t>オスイ</t>
    </rPh>
    <rPh sb="457" eb="459">
      <t>ショリ</t>
    </rPh>
    <rPh sb="459" eb="461">
      <t>ゲンカ</t>
    </rPh>
    <rPh sb="465" eb="466">
      <t>エン</t>
    </rPh>
    <rPh sb="466" eb="468">
      <t>テイド</t>
    </rPh>
    <rPh sb="472" eb="474">
      <t>ルイジ</t>
    </rPh>
    <rPh sb="474" eb="476">
      <t>ダンタイ</t>
    </rPh>
    <rPh sb="477" eb="479">
      <t>ヒカク</t>
    </rPh>
    <rPh sb="482" eb="483">
      <t>ヒク</t>
    </rPh>
    <rPh sb="484" eb="486">
      <t>スウチ</t>
    </rPh>
    <rPh sb="489" eb="491">
      <t>ミコ</t>
    </rPh>
    <rPh sb="496" eb="498">
      <t>コンゴ</t>
    </rPh>
    <rPh sb="499" eb="502">
      <t>コウリツテキ</t>
    </rPh>
    <rPh sb="503" eb="505">
      <t>セイビ</t>
    </rPh>
    <rPh sb="506" eb="508">
      <t>セツゾク</t>
    </rPh>
    <rPh sb="508" eb="510">
      <t>ソクシン</t>
    </rPh>
    <rPh sb="510" eb="512">
      <t>カツドウ</t>
    </rPh>
    <rPh sb="512" eb="513">
      <t>トウ</t>
    </rPh>
    <rPh sb="514" eb="516">
      <t>トリクミ</t>
    </rPh>
    <rPh sb="519" eb="521">
      <t>ユウシュウ</t>
    </rPh>
    <rPh sb="521" eb="523">
      <t>スイリョウ</t>
    </rPh>
    <rPh sb="524" eb="526">
      <t>ゾウカ</t>
    </rPh>
    <rPh sb="527" eb="529">
      <t>メザ</t>
    </rPh>
    <rPh sb="531" eb="534">
      <t>コウリツテキ</t>
    </rPh>
    <rPh sb="535" eb="537">
      <t>オスイ</t>
    </rPh>
    <rPh sb="537" eb="539">
      <t>ショリ</t>
    </rPh>
    <rPh sb="540" eb="542">
      <t>ジッシ</t>
    </rPh>
    <rPh sb="543" eb="544">
      <t>ト</t>
    </rPh>
    <rPh sb="545" eb="546">
      <t>ク</t>
    </rPh>
    <rPh sb="554" eb="556">
      <t>ホンチョウ</t>
    </rPh>
    <rPh sb="557" eb="560">
      <t>ゲスイドウ</t>
    </rPh>
    <rPh sb="561" eb="564">
      <t>サイシュウテキ</t>
    </rPh>
    <rPh sb="565" eb="567">
      <t>リュウイキ</t>
    </rPh>
    <rPh sb="567" eb="570">
      <t>ゲスイドウ</t>
    </rPh>
    <rPh sb="571" eb="572">
      <t>ケン</t>
    </rPh>
    <rPh sb="573" eb="575">
      <t>シセツ</t>
    </rPh>
    <rPh sb="577" eb="579">
      <t>セツゾク</t>
    </rPh>
    <rPh sb="584" eb="586">
      <t>ゲスイ</t>
    </rPh>
    <rPh sb="587" eb="589">
      <t>ショリ</t>
    </rPh>
    <rPh sb="590" eb="592">
      <t>リュウイキ</t>
    </rPh>
    <rPh sb="592" eb="595">
      <t>ゲスイドウ</t>
    </rPh>
    <rPh sb="596" eb="599">
      <t>ショリジョウ</t>
    </rPh>
    <rPh sb="600" eb="601">
      <t>オコナ</t>
    </rPh>
    <rPh sb="608" eb="610">
      <t>シセツ</t>
    </rPh>
    <rPh sb="610" eb="613">
      <t>リヨウリツ</t>
    </rPh>
    <rPh sb="620" eb="623">
      <t>スイセンカ</t>
    </rPh>
    <rPh sb="623" eb="624">
      <t>リツ</t>
    </rPh>
    <rPh sb="626" eb="628">
      <t>キョウヨウ</t>
    </rPh>
    <rPh sb="628" eb="630">
      <t>カイシ</t>
    </rPh>
    <rPh sb="630" eb="633">
      <t>クイキナイ</t>
    </rPh>
    <rPh sb="633" eb="635">
      <t>ジンコウ</t>
    </rPh>
    <rPh sb="636" eb="638">
      <t>ゾウカ</t>
    </rPh>
    <rPh sb="638" eb="639">
      <t>ハバ</t>
    </rPh>
    <rPh sb="640" eb="641">
      <t>オオ</t>
    </rPh>
    <rPh sb="648" eb="651">
      <t>サクネンド</t>
    </rPh>
    <rPh sb="652" eb="653">
      <t>クラ</t>
    </rPh>
    <rPh sb="659" eb="661">
      <t>テイカ</t>
    </rPh>
    <rPh sb="664" eb="666">
      <t>コンゴ</t>
    </rPh>
    <rPh sb="667" eb="669">
      <t>ジュウタク</t>
    </rPh>
    <rPh sb="669" eb="671">
      <t>ミッシュウ</t>
    </rPh>
    <rPh sb="671" eb="673">
      <t>チイキ</t>
    </rPh>
    <rPh sb="674" eb="676">
      <t>チュウシン</t>
    </rPh>
    <rPh sb="679" eb="681">
      <t>コウリツ</t>
    </rPh>
    <rPh sb="681" eb="682">
      <t>テキ</t>
    </rPh>
    <rPh sb="683" eb="685">
      <t>セイビ</t>
    </rPh>
    <rPh sb="686" eb="687">
      <t>スス</t>
    </rPh>
    <rPh sb="690" eb="693">
      <t>セッキョクテキ</t>
    </rPh>
    <rPh sb="694" eb="696">
      <t>セツゾク</t>
    </rPh>
    <rPh sb="696" eb="698">
      <t>ソクシン</t>
    </rPh>
    <rPh sb="698" eb="700">
      <t>カツドウ</t>
    </rPh>
    <rPh sb="701" eb="702">
      <t>トリ</t>
    </rPh>
    <rPh sb="703" eb="704">
      <t>クミ</t>
    </rPh>
    <rPh sb="706" eb="709">
      <t>スイセンカ</t>
    </rPh>
    <rPh sb="709" eb="710">
      <t>リツ</t>
    </rPh>
    <rPh sb="710" eb="712">
      <t>コウジョウ</t>
    </rPh>
    <rPh sb="713" eb="714">
      <t>ツト</t>
    </rPh>
    <phoneticPr fontId="14"/>
  </si>
  <si>
    <t>　本町の公共下水道事業は平成2年度に着手し、平成12年度から供用開始した。事業開始からの年数が浅いため、耐用年数を超えた管渠はなく、平成29年度までは管渠の老朽化に伴う更新等は行っていなかった。
　しかしながら、事業着手から25年以上が経過し、事業着手当初に敷設した陶管に管更生工事が必要となる部分が見つかったため、平成30年度は多額の更新費用が発生した。また、令和元年度以降も必要に応じて陶管管路の改修工事を行っていく予定であるが、本町の下水道本管延長のほとんどは陶管であることから将来的に更新費用の大幅な増加が見込まれる。
　そのため、事業費の平準化を図るべく計画的に管渠の点検・修繕などの予防保全を実施するとともに、改築・更新費用の増加に備えて財源の確保に努めていく必要がある。
　</t>
    <rPh sb="1" eb="3">
      <t>ホンチョウ</t>
    </rPh>
    <rPh sb="4" eb="6">
      <t>コウキョウ</t>
    </rPh>
    <rPh sb="6" eb="9">
      <t>ゲスイドウ</t>
    </rPh>
    <rPh sb="9" eb="11">
      <t>ジギョウ</t>
    </rPh>
    <rPh sb="12" eb="14">
      <t>ヘイセイ</t>
    </rPh>
    <rPh sb="15" eb="17">
      <t>ネンド</t>
    </rPh>
    <rPh sb="18" eb="20">
      <t>チャクシュ</t>
    </rPh>
    <rPh sb="22" eb="24">
      <t>ヘイセイ</t>
    </rPh>
    <rPh sb="26" eb="28">
      <t>ネンド</t>
    </rPh>
    <rPh sb="30" eb="32">
      <t>キョウヨウ</t>
    </rPh>
    <rPh sb="32" eb="34">
      <t>カイシ</t>
    </rPh>
    <rPh sb="37" eb="39">
      <t>ジギョウ</t>
    </rPh>
    <rPh sb="39" eb="41">
      <t>カイシ</t>
    </rPh>
    <rPh sb="44" eb="46">
      <t>ネンスウ</t>
    </rPh>
    <rPh sb="47" eb="48">
      <t>アサ</t>
    </rPh>
    <rPh sb="52" eb="54">
      <t>タイヨウ</t>
    </rPh>
    <rPh sb="54" eb="56">
      <t>ネンスウ</t>
    </rPh>
    <rPh sb="57" eb="58">
      <t>コ</t>
    </rPh>
    <rPh sb="60" eb="62">
      <t>カンキョ</t>
    </rPh>
    <rPh sb="66" eb="68">
      <t>ヘイセイ</t>
    </rPh>
    <rPh sb="70" eb="72">
      <t>ネンド</t>
    </rPh>
    <rPh sb="75" eb="77">
      <t>カンキョ</t>
    </rPh>
    <rPh sb="78" eb="81">
      <t>ロウキュウカ</t>
    </rPh>
    <rPh sb="82" eb="83">
      <t>トモナ</t>
    </rPh>
    <rPh sb="84" eb="86">
      <t>コウシン</t>
    </rPh>
    <rPh sb="86" eb="87">
      <t>トウ</t>
    </rPh>
    <rPh sb="88" eb="89">
      <t>オコナ</t>
    </rPh>
    <rPh sb="106" eb="108">
      <t>ジギョウ</t>
    </rPh>
    <rPh sb="108" eb="110">
      <t>チャクシュ</t>
    </rPh>
    <rPh sb="114" eb="115">
      <t>ネン</t>
    </rPh>
    <rPh sb="115" eb="117">
      <t>イジョウ</t>
    </rPh>
    <rPh sb="118" eb="120">
      <t>ケイカ</t>
    </rPh>
    <rPh sb="126" eb="128">
      <t>トウショ</t>
    </rPh>
    <rPh sb="138" eb="139">
      <t>ウ</t>
    </rPh>
    <rPh sb="139" eb="141">
      <t>コウジ</t>
    </rPh>
    <rPh sb="142" eb="144">
      <t>ヒツヨウ</t>
    </rPh>
    <rPh sb="147" eb="149">
      <t>ブブン</t>
    </rPh>
    <rPh sb="150" eb="151">
      <t>ミ</t>
    </rPh>
    <rPh sb="158" eb="160">
      <t>ヘイセイ</t>
    </rPh>
    <rPh sb="162" eb="164">
      <t>ネンド</t>
    </rPh>
    <rPh sb="165" eb="167">
      <t>タガク</t>
    </rPh>
    <rPh sb="168" eb="170">
      <t>コウシン</t>
    </rPh>
    <rPh sb="170" eb="172">
      <t>ヒヨウ</t>
    </rPh>
    <rPh sb="173" eb="175">
      <t>ハッセイ</t>
    </rPh>
    <rPh sb="181" eb="183">
      <t>レイワ</t>
    </rPh>
    <rPh sb="183" eb="186">
      <t>ガンネンド</t>
    </rPh>
    <rPh sb="186" eb="188">
      <t>イコウ</t>
    </rPh>
    <rPh sb="189" eb="191">
      <t>ヒツヨウ</t>
    </rPh>
    <rPh sb="192" eb="193">
      <t>オウ</t>
    </rPh>
    <rPh sb="195" eb="197">
      <t>トウカン</t>
    </rPh>
    <rPh sb="197" eb="199">
      <t>カンロ</t>
    </rPh>
    <rPh sb="200" eb="202">
      <t>カイシュウ</t>
    </rPh>
    <rPh sb="202" eb="204">
      <t>コウジ</t>
    </rPh>
    <rPh sb="205" eb="206">
      <t>オコナ</t>
    </rPh>
    <rPh sb="210" eb="212">
      <t>ヨテイ</t>
    </rPh>
    <rPh sb="217" eb="219">
      <t>ホンチョウ</t>
    </rPh>
    <rPh sb="220" eb="223">
      <t>ゲスイドウ</t>
    </rPh>
    <rPh sb="223" eb="225">
      <t>ホンカン</t>
    </rPh>
    <rPh sb="225" eb="227">
      <t>エンチョウ</t>
    </rPh>
    <rPh sb="233" eb="235">
      <t>トウカン</t>
    </rPh>
    <rPh sb="242" eb="245">
      <t>ショウライテキ</t>
    </rPh>
    <rPh sb="246" eb="248">
      <t>コウシン</t>
    </rPh>
    <rPh sb="248" eb="250">
      <t>ヒヨウ</t>
    </rPh>
    <rPh sb="251" eb="253">
      <t>オオハバ</t>
    </rPh>
    <rPh sb="254" eb="256">
      <t>ゾウカ</t>
    </rPh>
    <rPh sb="257" eb="259">
      <t>ミコ</t>
    </rPh>
    <rPh sb="270" eb="273">
      <t>ジギョウヒ</t>
    </rPh>
    <rPh sb="274" eb="277">
      <t>ヘイジュンカ</t>
    </rPh>
    <rPh sb="278" eb="279">
      <t>ハカ</t>
    </rPh>
    <rPh sb="282" eb="285">
      <t>ケイカクテキ</t>
    </rPh>
    <rPh sb="286" eb="288">
      <t>カンキョ</t>
    </rPh>
    <rPh sb="289" eb="291">
      <t>テンケン</t>
    </rPh>
    <rPh sb="292" eb="294">
      <t>シュウゼン</t>
    </rPh>
    <rPh sb="297" eb="299">
      <t>ヨボウ</t>
    </rPh>
    <rPh sb="299" eb="301">
      <t>ホゼン</t>
    </rPh>
    <rPh sb="302" eb="304">
      <t>ジッシ</t>
    </rPh>
    <rPh sb="311" eb="313">
      <t>カイチク</t>
    </rPh>
    <rPh sb="314" eb="316">
      <t>コウシン</t>
    </rPh>
    <rPh sb="316" eb="318">
      <t>ヒヨウ</t>
    </rPh>
    <rPh sb="319" eb="321">
      <t>ゾウカ</t>
    </rPh>
    <rPh sb="322" eb="323">
      <t>ソナ</t>
    </rPh>
    <rPh sb="325" eb="327">
      <t>ザイゲン</t>
    </rPh>
    <rPh sb="328" eb="330">
      <t>カクホ</t>
    </rPh>
    <rPh sb="331" eb="332">
      <t>ツト</t>
    </rPh>
    <rPh sb="336" eb="338">
      <t>ヒツヨウ</t>
    </rPh>
    <phoneticPr fontId="14"/>
  </si>
  <si>
    <t xml:space="preserve">  本町の公共下水道事業の経営の効率性は、当年度限定的に発生した費用を除いて考えれば類似団体と比較しても概ね高い水準であると言える。住宅密集地域の下水道整備や接続促進活動等の取組により有収水量・使用料収入ともに順調に増加しているが、一般会計繰入金に依存している状態であることや、長期的には管渠の老朽化対策費用の増大が見込まれることから、使用料水準の適正化に関する検討を含めさらなる経営改善が必要である。
　今後の取組としては、平成30年度中に策定した経営戦略を活用して経営の健全化及び効率化に努めていく。また、令和2年度の企業会計移行後にストックマネジメント計画策定の検討に着手し、将来的には策定したストックマネジメント計画に基づき、改築更新費用に充てられる国庫補助金等を活用しながら計画的かつ効率的な更新・維持管理を行っていく。
　今後は流域下水道および近隣他市町との事務共同化や設計業務の民間委託等の検討をはじめとして、人口減少社会において、また少ない職員数でも持続可能な公共下水道事業のあり方を模索していく。</t>
    <rPh sb="2" eb="3">
      <t>ホン</t>
    </rPh>
    <rPh sb="3" eb="4">
      <t>マチ</t>
    </rPh>
    <rPh sb="5" eb="7">
      <t>コウキョウ</t>
    </rPh>
    <rPh sb="7" eb="10">
      <t>ゲスイドウ</t>
    </rPh>
    <rPh sb="10" eb="12">
      <t>ジギョウ</t>
    </rPh>
    <rPh sb="21" eb="24">
      <t>トウネンド</t>
    </rPh>
    <rPh sb="24" eb="27">
      <t>ゲンテイテキ</t>
    </rPh>
    <rPh sb="28" eb="30">
      <t>ハッセイ</t>
    </rPh>
    <rPh sb="32" eb="34">
      <t>ヒヨウ</t>
    </rPh>
    <rPh sb="35" eb="36">
      <t>ノゾ</t>
    </rPh>
    <rPh sb="38" eb="39">
      <t>カンガ</t>
    </rPh>
    <rPh sb="42" eb="44">
      <t>ルイジ</t>
    </rPh>
    <rPh sb="44" eb="46">
      <t>ダンタイ</t>
    </rPh>
    <rPh sb="47" eb="49">
      <t>ヒカク</t>
    </rPh>
    <rPh sb="52" eb="53">
      <t>オオム</t>
    </rPh>
    <rPh sb="54" eb="55">
      <t>タカ</t>
    </rPh>
    <rPh sb="56" eb="58">
      <t>スイジュン</t>
    </rPh>
    <rPh sb="62" eb="63">
      <t>イ</t>
    </rPh>
    <rPh sb="66" eb="68">
      <t>ジュウタク</t>
    </rPh>
    <rPh sb="68" eb="70">
      <t>ミッシュウ</t>
    </rPh>
    <rPh sb="70" eb="72">
      <t>チイキ</t>
    </rPh>
    <rPh sb="73" eb="76">
      <t>ゲスイドウ</t>
    </rPh>
    <rPh sb="76" eb="78">
      <t>セイビ</t>
    </rPh>
    <rPh sb="79" eb="81">
      <t>セツゾク</t>
    </rPh>
    <rPh sb="81" eb="83">
      <t>ソクシン</t>
    </rPh>
    <rPh sb="83" eb="85">
      <t>カツドウ</t>
    </rPh>
    <rPh sb="85" eb="86">
      <t>トウ</t>
    </rPh>
    <rPh sb="87" eb="89">
      <t>トリクミ</t>
    </rPh>
    <rPh sb="92" eb="94">
      <t>ユウシュウ</t>
    </rPh>
    <rPh sb="94" eb="96">
      <t>スイリョウ</t>
    </rPh>
    <rPh sb="97" eb="99">
      <t>シヨウ</t>
    </rPh>
    <rPh sb="99" eb="100">
      <t>リョウ</t>
    </rPh>
    <rPh sb="100" eb="102">
      <t>シュウニュウ</t>
    </rPh>
    <rPh sb="105" eb="107">
      <t>ジュンチョウ</t>
    </rPh>
    <rPh sb="108" eb="110">
      <t>ゾウカ</t>
    </rPh>
    <rPh sb="116" eb="118">
      <t>イッパン</t>
    </rPh>
    <rPh sb="118" eb="120">
      <t>カイケイ</t>
    </rPh>
    <rPh sb="120" eb="122">
      <t>クリイレ</t>
    </rPh>
    <rPh sb="122" eb="123">
      <t>キン</t>
    </rPh>
    <rPh sb="124" eb="126">
      <t>イゾン</t>
    </rPh>
    <rPh sb="130" eb="132">
      <t>ジョウタイ</t>
    </rPh>
    <rPh sb="139" eb="142">
      <t>チョウキテキ</t>
    </rPh>
    <rPh sb="144" eb="146">
      <t>カンキョ</t>
    </rPh>
    <rPh sb="147" eb="150">
      <t>ロウキュウカ</t>
    </rPh>
    <rPh sb="150" eb="152">
      <t>タイサク</t>
    </rPh>
    <rPh sb="152" eb="154">
      <t>ヒヨウ</t>
    </rPh>
    <rPh sb="155" eb="157">
      <t>ゾウダイ</t>
    </rPh>
    <rPh sb="158" eb="160">
      <t>ミコ</t>
    </rPh>
    <rPh sb="184" eb="185">
      <t>フク</t>
    </rPh>
    <rPh sb="190" eb="192">
      <t>ケイエイ</t>
    </rPh>
    <rPh sb="192" eb="194">
      <t>カイゼン</t>
    </rPh>
    <rPh sb="195" eb="197">
      <t>ヒツヨウ</t>
    </rPh>
    <rPh sb="203" eb="205">
      <t>コンゴ</t>
    </rPh>
    <rPh sb="206" eb="208">
      <t>トリクミ</t>
    </rPh>
    <rPh sb="213" eb="215">
      <t>ヘイセイ</t>
    </rPh>
    <rPh sb="217" eb="219">
      <t>ネンド</t>
    </rPh>
    <rPh sb="219" eb="220">
      <t>チュウ</t>
    </rPh>
    <rPh sb="225" eb="227">
      <t>ケイエイ</t>
    </rPh>
    <rPh sb="227" eb="229">
      <t>センリャク</t>
    </rPh>
    <rPh sb="230" eb="232">
      <t>カツヨウ</t>
    </rPh>
    <rPh sb="234" eb="236">
      <t>ケイエイ</t>
    </rPh>
    <rPh sb="237" eb="239">
      <t>ケンゼン</t>
    </rPh>
    <rPh sb="239" eb="240">
      <t>カ</t>
    </rPh>
    <rPh sb="240" eb="241">
      <t>オヨ</t>
    </rPh>
    <rPh sb="242" eb="244">
      <t>コウリツ</t>
    </rPh>
    <rPh sb="244" eb="245">
      <t>カ</t>
    </rPh>
    <rPh sb="246" eb="247">
      <t>ツト</t>
    </rPh>
    <rPh sb="255" eb="257">
      <t>レイワ</t>
    </rPh>
    <rPh sb="258" eb="260">
      <t>ネンド</t>
    </rPh>
    <rPh sb="261" eb="263">
      <t>キギョウ</t>
    </rPh>
    <rPh sb="263" eb="265">
      <t>カイケイ</t>
    </rPh>
    <rPh sb="265" eb="267">
      <t>イコウ</t>
    </rPh>
    <rPh sb="267" eb="268">
      <t>ゴ</t>
    </rPh>
    <rPh sb="279" eb="281">
      <t>ケイカク</t>
    </rPh>
    <rPh sb="281" eb="283">
      <t>サクテイ</t>
    </rPh>
    <rPh sb="284" eb="286">
      <t>ケントウ</t>
    </rPh>
    <rPh sb="287" eb="289">
      <t>チャクシュ</t>
    </rPh>
    <rPh sb="291" eb="294">
      <t>ショウライテキ</t>
    </rPh>
    <rPh sb="296" eb="298">
      <t>サクテイ</t>
    </rPh>
    <rPh sb="310" eb="312">
      <t>ケイカク</t>
    </rPh>
    <rPh sb="313" eb="314">
      <t>モト</t>
    </rPh>
    <rPh sb="317" eb="319">
      <t>カイチク</t>
    </rPh>
    <rPh sb="319" eb="321">
      <t>コウシン</t>
    </rPh>
    <rPh sb="321" eb="323">
      <t>ヒヨウ</t>
    </rPh>
    <rPh sb="324" eb="325">
      <t>ア</t>
    </rPh>
    <rPh sb="329" eb="331">
      <t>コッコ</t>
    </rPh>
    <rPh sb="331" eb="334">
      <t>ホジョキン</t>
    </rPh>
    <rPh sb="334" eb="335">
      <t>トウ</t>
    </rPh>
    <rPh sb="336" eb="338">
      <t>カツヨウ</t>
    </rPh>
    <rPh sb="342" eb="345">
      <t>ケイカクテキ</t>
    </rPh>
    <rPh sb="347" eb="350">
      <t>コウリツテキ</t>
    </rPh>
    <rPh sb="351" eb="353">
      <t>コウシン</t>
    </rPh>
    <rPh sb="354" eb="356">
      <t>イジ</t>
    </rPh>
    <rPh sb="356" eb="358">
      <t>カンリ</t>
    </rPh>
    <rPh sb="359" eb="360">
      <t>オコナ</t>
    </rPh>
    <rPh sb="367" eb="369">
      <t>コンゴ</t>
    </rPh>
    <rPh sb="370" eb="372">
      <t>リュウイキ</t>
    </rPh>
    <rPh sb="372" eb="375">
      <t>ゲスイドウ</t>
    </rPh>
    <rPh sb="378" eb="380">
      <t>キンリン</t>
    </rPh>
    <rPh sb="380" eb="381">
      <t>タ</t>
    </rPh>
    <rPh sb="381" eb="383">
      <t>シチョウ</t>
    </rPh>
    <rPh sb="385" eb="387">
      <t>ジム</t>
    </rPh>
    <rPh sb="387" eb="390">
      <t>キョウドウカ</t>
    </rPh>
    <rPh sb="391" eb="393">
      <t>セッケイ</t>
    </rPh>
    <rPh sb="393" eb="395">
      <t>ギョウム</t>
    </rPh>
    <rPh sb="396" eb="398">
      <t>ミンカン</t>
    </rPh>
    <rPh sb="398" eb="400">
      <t>イタク</t>
    </rPh>
    <rPh sb="400" eb="401">
      <t>トウ</t>
    </rPh>
    <rPh sb="402" eb="404">
      <t>ケントウ</t>
    </rPh>
    <rPh sb="412" eb="414">
      <t>ジンコウ</t>
    </rPh>
    <rPh sb="414" eb="416">
      <t>ゲンショウ</t>
    </rPh>
    <rPh sb="416" eb="418">
      <t>シャカイ</t>
    </rPh>
    <rPh sb="425" eb="426">
      <t>スク</t>
    </rPh>
    <rPh sb="428" eb="430">
      <t>ショクイン</t>
    </rPh>
    <rPh sb="430" eb="431">
      <t>スウ</t>
    </rPh>
    <rPh sb="433" eb="435">
      <t>ジゾク</t>
    </rPh>
    <rPh sb="435" eb="437">
      <t>カノウ</t>
    </rPh>
    <rPh sb="438" eb="440">
      <t>コウキョウ</t>
    </rPh>
    <rPh sb="440" eb="443">
      <t>ゲスイドウ</t>
    </rPh>
    <rPh sb="443" eb="445">
      <t>ジギョウ</t>
    </rPh>
    <rPh sb="448" eb="449">
      <t>カタ</t>
    </rPh>
    <rPh sb="450" eb="452">
      <t>モサク</t>
    </rPh>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</si>
</sst>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quot;△&quot;#,##0.00"/>
    <numFmt numFmtId="177" formatCode="#,##0.00;&quot;△&quot;#,##0.00;&quot;-&quot;"/>
    <numFmt numFmtId="178" formatCode="#,##0;&quot;△&quot;#,##0"/>
    <numFmt numFmtId="179" formatCode="0.00_);[Red]\(0.00\)"/>
    <numFmt numFmtId="180" formatCode="ge"/>
  </numFmts>
  <fonts count="19"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9.5"/>
      <color theme="1"/>
      <name val="ＭＳ ゴシック"/>
      <family val="3"/>
    </font>
    <font>
      <sz val="11"/>
      <color theme="1"/>
      <name val="ＭＳ Ｐゴシック"/>
      <family val="3"/>
    </font>
    <font>
      <sz val="6"/>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quot;-&quot;">
                  <c:v>0.3</c:v>
                </c:pt>
              </c:numCache>
            </c:numRef>
          </c:val>
        </c:ser>
        <c:dLbls>
          <c:showLegendKey val="0"/>
          <c:showVal val="0"/>
          <c:showCatName val="0"/>
          <c:showSerName val="0"/>
          <c:showPercent val="0"/>
          <c:showBubbleSize val="0"/>
        </c:dLbls>
        <c:gapWidth val="150"/>
        <c:axId val="241004280"/>
        <c:axId val="24100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0.11</c:v>
                </c:pt>
                <c:pt idx="2">
                  <c:v>0.15</c:v>
                </c:pt>
                <c:pt idx="3">
                  <c:v>0.16</c:v>
                </c:pt>
                <c:pt idx="4">
                  <c:v>0.13</c:v>
                </c:pt>
              </c:numCache>
            </c:numRef>
          </c:val>
          <c:smooth val="0"/>
        </c:ser>
        <c:dLbls>
          <c:showLegendKey val="0"/>
          <c:showVal val="0"/>
          <c:showCatName val="0"/>
          <c:showSerName val="0"/>
          <c:showPercent val="0"/>
          <c:showBubbleSize val="0"/>
        </c:dLbls>
        <c:marker val="1"/>
        <c:smooth val="0"/>
        <c:axId val="241004280"/>
        <c:axId val="241004672"/>
      </c:lineChart>
      <c:dateAx>
        <c:axId val="241004280"/>
        <c:scaling>
          <c:orientation val="minMax"/>
        </c:scaling>
        <c:delete val="1"/>
        <c:axPos val="b"/>
        <c:numFmt formatCode="ge" sourceLinked="1"/>
        <c:majorTickMark val="none"/>
        <c:minorTickMark val="none"/>
        <c:tickLblPos val="none"/>
        <c:crossAx val="241004672"/>
        <c:crosses val="autoZero"/>
        <c:auto val="1"/>
        <c:lblOffset val="100"/>
        <c:baseTimeUnit val="years"/>
      </c:dateAx>
      <c:valAx>
        <c:axId val="24100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241004280"/>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108.13</c:v>
                </c:pt>
                <c:pt idx="1">
                  <c:v>108.52</c:v>
                </c:pt>
                <c:pt idx="2">
                  <c:v>110.49</c:v>
                </c:pt>
                <c:pt idx="3">
                  <c:v>101.07</c:v>
                </c:pt>
                <c:pt idx="4">
                  <c:v>106.38</c:v>
                </c:pt>
              </c:numCache>
            </c:numRef>
          </c:val>
        </c:ser>
        <c:dLbls>
          <c:showLegendKey val="0"/>
          <c:showVal val="0"/>
          <c:showCatName val="0"/>
          <c:showSerName val="0"/>
          <c:showPercent val="0"/>
          <c:showBubbleSize val="0"/>
        </c:dLbls>
        <c:gapWidth val="150"/>
        <c:axId val="409868272"/>
        <c:axId val="409868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9868272"/>
        <c:axId val="409868664"/>
      </c:lineChart>
      <c:dateAx>
        <c:axId val="409868272"/>
        <c:scaling>
          <c:orientation val="minMax"/>
        </c:scaling>
        <c:delete val="1"/>
        <c:axPos val="b"/>
        <c:numFmt formatCode="ge" sourceLinked="1"/>
        <c:majorTickMark val="none"/>
        <c:minorTickMark val="none"/>
        <c:tickLblPos val="none"/>
        <c:crossAx val="409868664"/>
        <c:crosses val="autoZero"/>
        <c:auto val="1"/>
        <c:lblOffset val="100"/>
        <c:baseTimeUnit val="years"/>
      </c:dateAx>
      <c:valAx>
        <c:axId val="40986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409868272"/>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5469824"/>
        <c:axId val="475470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5469824"/>
        <c:axId val="475470216"/>
      </c:lineChart>
      <c:dateAx>
        <c:axId val="475469824"/>
        <c:scaling>
          <c:orientation val="minMax"/>
        </c:scaling>
        <c:delete val="1"/>
        <c:axPos val="b"/>
        <c:numFmt formatCode="ge" sourceLinked="1"/>
        <c:majorTickMark val="none"/>
        <c:minorTickMark val="none"/>
        <c:tickLblPos val="none"/>
        <c:crossAx val="475470216"/>
        <c:crosses val="autoZero"/>
        <c:auto val="1"/>
        <c:lblOffset val="100"/>
        <c:baseTimeUnit val="years"/>
      </c:dateAx>
      <c:valAx>
        <c:axId val="47547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47546982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5471392"/>
        <c:axId val="471602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5471392"/>
        <c:axId val="471602088"/>
      </c:lineChart>
      <c:dateAx>
        <c:axId val="475471392"/>
        <c:scaling>
          <c:orientation val="minMax"/>
        </c:scaling>
        <c:delete val="1"/>
        <c:axPos val="b"/>
        <c:numFmt formatCode="ge" sourceLinked="1"/>
        <c:majorTickMark val="none"/>
        <c:minorTickMark val="none"/>
        <c:tickLblPos val="none"/>
        <c:crossAx val="471602088"/>
        <c:crosses val="autoZero"/>
        <c:auto val="1"/>
        <c:lblOffset val="100"/>
        <c:baseTimeUnit val="years"/>
      </c:dateAx>
      <c:valAx>
        <c:axId val="471602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475471392"/>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1603264"/>
        <c:axId val="471603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1603264"/>
        <c:axId val="471603656"/>
      </c:lineChart>
      <c:dateAx>
        <c:axId val="471603264"/>
        <c:scaling>
          <c:orientation val="minMax"/>
        </c:scaling>
        <c:delete val="1"/>
        <c:axPos val="b"/>
        <c:numFmt formatCode="ge" sourceLinked="1"/>
        <c:majorTickMark val="none"/>
        <c:minorTickMark val="none"/>
        <c:tickLblPos val="none"/>
        <c:crossAx val="471603656"/>
        <c:crosses val="autoZero"/>
        <c:auto val="1"/>
        <c:lblOffset val="100"/>
        <c:baseTimeUnit val="years"/>
      </c:dateAx>
      <c:valAx>
        <c:axId val="471603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47160326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3730600"/>
        <c:axId val="41373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3730600"/>
        <c:axId val="413730992"/>
      </c:lineChart>
      <c:dateAx>
        <c:axId val="413730600"/>
        <c:scaling>
          <c:orientation val="minMax"/>
        </c:scaling>
        <c:delete val="1"/>
        <c:axPos val="b"/>
        <c:numFmt formatCode="ge" sourceLinked="1"/>
        <c:majorTickMark val="none"/>
        <c:minorTickMark val="none"/>
        <c:tickLblPos val="none"/>
        <c:crossAx val="413730992"/>
        <c:crosses val="autoZero"/>
        <c:auto val="1"/>
        <c:lblOffset val="100"/>
        <c:baseTimeUnit val="years"/>
      </c:dateAx>
      <c:valAx>
        <c:axId val="41373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413730600"/>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66316744"/>
        <c:axId val="46631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1118.56</c:v>
                </c:pt>
                <c:pt idx="2">
                  <c:v>1111.31</c:v>
                </c:pt>
                <c:pt idx="3">
                  <c:v>966.33</c:v>
                </c:pt>
                <c:pt idx="4">
                  <c:v>958.81</c:v>
                </c:pt>
              </c:numCache>
            </c:numRef>
          </c:val>
          <c:smooth val="0"/>
        </c:ser>
        <c:dLbls>
          <c:showLegendKey val="0"/>
          <c:showVal val="0"/>
          <c:showCatName val="0"/>
          <c:showSerName val="0"/>
          <c:showPercent val="0"/>
          <c:showBubbleSize val="0"/>
        </c:dLbls>
        <c:marker val="1"/>
        <c:smooth val="0"/>
        <c:axId val="466316744"/>
        <c:axId val="466317136"/>
      </c:lineChart>
      <c:dateAx>
        <c:axId val="466316744"/>
        <c:scaling>
          <c:orientation val="minMax"/>
        </c:scaling>
        <c:delete val="1"/>
        <c:axPos val="b"/>
        <c:numFmt formatCode="ge" sourceLinked="1"/>
        <c:majorTickMark val="none"/>
        <c:minorTickMark val="none"/>
        <c:tickLblPos val="none"/>
        <c:crossAx val="466317136"/>
        <c:crosses val="autoZero"/>
        <c:auto val="1"/>
        <c:lblOffset val="100"/>
        <c:baseTimeUnit val="years"/>
      </c:dateAx>
      <c:valAx>
        <c:axId val="46631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46631674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99.66</c:v>
                </c:pt>
                <c:pt idx="1">
                  <c:v>111.24</c:v>
                </c:pt>
                <c:pt idx="2">
                  <c:v>107.45</c:v>
                </c:pt>
                <c:pt idx="3">
                  <c:v>90.4</c:v>
                </c:pt>
                <c:pt idx="4">
                  <c:v>93.15</c:v>
                </c:pt>
              </c:numCache>
            </c:numRef>
          </c:val>
        </c:ser>
        <c:dLbls>
          <c:showLegendKey val="0"/>
          <c:showVal val="0"/>
          <c:showCatName val="0"/>
          <c:showSerName val="0"/>
          <c:showPercent val="0"/>
          <c:showBubbleSize val="0"/>
        </c:dLbls>
        <c:gapWidth val="150"/>
        <c:axId val="494429584"/>
        <c:axId val="494429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72.33</c:v>
                </c:pt>
                <c:pt idx="2">
                  <c:v>75.540000000000006</c:v>
                </c:pt>
                <c:pt idx="3">
                  <c:v>81.739999999999995</c:v>
                </c:pt>
                <c:pt idx="4">
                  <c:v>82.88</c:v>
                </c:pt>
              </c:numCache>
            </c:numRef>
          </c:val>
          <c:smooth val="0"/>
        </c:ser>
        <c:dLbls>
          <c:showLegendKey val="0"/>
          <c:showVal val="0"/>
          <c:showCatName val="0"/>
          <c:showSerName val="0"/>
          <c:showPercent val="0"/>
          <c:showBubbleSize val="0"/>
        </c:dLbls>
        <c:marker val="1"/>
        <c:smooth val="0"/>
        <c:axId val="494429584"/>
        <c:axId val="494429976"/>
      </c:lineChart>
      <c:dateAx>
        <c:axId val="494429584"/>
        <c:scaling>
          <c:orientation val="minMax"/>
        </c:scaling>
        <c:delete val="1"/>
        <c:axPos val="b"/>
        <c:numFmt formatCode="ge" sourceLinked="1"/>
        <c:majorTickMark val="none"/>
        <c:minorTickMark val="none"/>
        <c:tickLblPos val="none"/>
        <c:crossAx val="494429976"/>
        <c:crosses val="autoZero"/>
        <c:auto val="1"/>
        <c:lblOffset val="100"/>
        <c:baseTimeUnit val="years"/>
      </c:dateAx>
      <c:valAx>
        <c:axId val="49442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49442958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217.66</c:v>
                </c:pt>
                <c:pt idx="1">
                  <c:v>206.11</c:v>
                </c:pt>
                <c:pt idx="2">
                  <c:v>184.04</c:v>
                </c:pt>
                <c:pt idx="3">
                  <c:v>212.58</c:v>
                </c:pt>
                <c:pt idx="4">
                  <c:v>208.58</c:v>
                </c:pt>
              </c:numCache>
            </c:numRef>
          </c:val>
        </c:ser>
        <c:dLbls>
          <c:showLegendKey val="0"/>
          <c:showVal val="0"/>
          <c:showCatName val="0"/>
          <c:showSerName val="0"/>
          <c:showPercent val="0"/>
          <c:showBubbleSize val="0"/>
        </c:dLbls>
        <c:gapWidth val="150"/>
        <c:axId val="494431152"/>
        <c:axId val="41193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215.28</c:v>
                </c:pt>
                <c:pt idx="2">
                  <c:v>207.96</c:v>
                </c:pt>
                <c:pt idx="3">
                  <c:v>194.31</c:v>
                </c:pt>
                <c:pt idx="4">
                  <c:v>190.99</c:v>
                </c:pt>
              </c:numCache>
            </c:numRef>
          </c:val>
          <c:smooth val="0"/>
        </c:ser>
        <c:dLbls>
          <c:showLegendKey val="0"/>
          <c:showVal val="0"/>
          <c:showCatName val="0"/>
          <c:showSerName val="0"/>
          <c:showPercent val="0"/>
          <c:showBubbleSize val="0"/>
        </c:dLbls>
        <c:marker val="1"/>
        <c:smooth val="0"/>
        <c:axId val="494431152"/>
        <c:axId val="411934816"/>
      </c:lineChart>
      <c:dateAx>
        <c:axId val="494431152"/>
        <c:scaling>
          <c:orientation val="minMax"/>
        </c:scaling>
        <c:delete val="1"/>
        <c:axPos val="b"/>
        <c:numFmt formatCode="ge" sourceLinked="1"/>
        <c:majorTickMark val="none"/>
        <c:minorTickMark val="none"/>
        <c:tickLblPos val="none"/>
        <c:crossAx val="411934816"/>
        <c:crosses val="autoZero"/>
        <c:auto val="1"/>
        <c:lblOffset val="100"/>
        <c:baseTimeUnit val="years"/>
      </c:dateAx>
      <c:valAx>
        <c:axId val="41193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494431152"/>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formatCode="#,##0.00;&quot;△&quot;#,##0.00;&quot;-&quot;">
                  <c:v>0</c:v>
                </c:pt>
                <c:pt idx="1">
                  <c:v>0</c:v>
                </c:pt>
                <c:pt idx="2" formatCode="#,##0.00;&quot;△&quot;#,##0.00;&quot;-&quot;">
                  <c:v>0</c:v>
                </c:pt>
                <c:pt idx="3" formatCode="#,##0.00;&quot;△&quot;#,##0.00;&quot;-&quot;">
                  <c:v>0</c:v>
                </c:pt>
                <c:pt idx="4" formatCode="#,##0.00;&quot;△&quot;#,##0.00;&quot;-&quot;">
                  <c:v>0</c:v>
                </c:pt>
              </c:numCache>
            </c:numRef>
          </c:val>
        </c:ser>
        <c:dLbls>
          <c:showLegendKey val="0"/>
          <c:showVal val="0"/>
          <c:showCatName val="0"/>
          <c:showSerName val="0"/>
          <c:showPercent val="0"/>
          <c:showBubbleSize val="0"/>
        </c:dLbls>
        <c:gapWidth val="150"/>
        <c:axId val="411935992"/>
        <c:axId val="41193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54.67</c:v>
                </c:pt>
                <c:pt idx="2">
                  <c:v>53.51</c:v>
                </c:pt>
                <c:pt idx="3">
                  <c:v>53.5</c:v>
                </c:pt>
                <c:pt idx="4">
                  <c:v>52.58</c:v>
                </c:pt>
              </c:numCache>
            </c:numRef>
          </c:val>
          <c:smooth val="0"/>
        </c:ser>
        <c:dLbls>
          <c:showLegendKey val="0"/>
          <c:showVal val="0"/>
          <c:showCatName val="0"/>
          <c:showSerName val="0"/>
          <c:showPercent val="0"/>
          <c:showBubbleSize val="0"/>
        </c:dLbls>
        <c:marker val="1"/>
        <c:smooth val="0"/>
        <c:axId val="411935992"/>
        <c:axId val="411936384"/>
      </c:lineChart>
      <c:dateAx>
        <c:axId val="411935992"/>
        <c:scaling>
          <c:orientation val="minMax"/>
        </c:scaling>
        <c:delete val="1"/>
        <c:axPos val="b"/>
        <c:numFmt formatCode="ge" sourceLinked="1"/>
        <c:majorTickMark val="none"/>
        <c:minorTickMark val="none"/>
        <c:tickLblPos val="none"/>
        <c:crossAx val="411936384"/>
        <c:crosses val="autoZero"/>
        <c:auto val="1"/>
        <c:lblOffset val="100"/>
        <c:baseTimeUnit val="years"/>
      </c:dateAx>
      <c:valAx>
        <c:axId val="41193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411935992"/>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76.12</c:v>
                </c:pt>
                <c:pt idx="1">
                  <c:v>75.150000000000006</c:v>
                </c:pt>
                <c:pt idx="2">
                  <c:v>76.510000000000005</c:v>
                </c:pt>
                <c:pt idx="3">
                  <c:v>80.06</c:v>
                </c:pt>
                <c:pt idx="4">
                  <c:v>78.12</c:v>
                </c:pt>
              </c:numCache>
            </c:numRef>
          </c:val>
        </c:ser>
        <c:dLbls>
          <c:showLegendKey val="0"/>
          <c:showVal val="0"/>
          <c:showCatName val="0"/>
          <c:showSerName val="0"/>
          <c:showPercent val="0"/>
          <c:showBubbleSize val="0"/>
        </c:dLbls>
        <c:gapWidth val="150"/>
        <c:axId val="475820736"/>
        <c:axId val="475821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83.8</c:v>
                </c:pt>
                <c:pt idx="2">
                  <c:v>83.91</c:v>
                </c:pt>
                <c:pt idx="3">
                  <c:v>83.51</c:v>
                </c:pt>
                <c:pt idx="4">
                  <c:v>83.02</c:v>
                </c:pt>
              </c:numCache>
            </c:numRef>
          </c:val>
          <c:smooth val="0"/>
        </c:ser>
        <c:dLbls>
          <c:showLegendKey val="0"/>
          <c:showVal val="0"/>
          <c:showCatName val="0"/>
          <c:showSerName val="0"/>
          <c:showPercent val="0"/>
          <c:showBubbleSize val="0"/>
        </c:dLbls>
        <c:marker val="1"/>
        <c:smooth val="0"/>
        <c:axId val="475820736"/>
        <c:axId val="475821128"/>
      </c:lineChart>
      <c:dateAx>
        <c:axId val="475820736"/>
        <c:scaling>
          <c:orientation val="minMax"/>
        </c:scaling>
        <c:delete val="1"/>
        <c:axPos val="b"/>
        <c:numFmt formatCode="ge" sourceLinked="1"/>
        <c:majorTickMark val="none"/>
        <c:minorTickMark val="none"/>
        <c:tickLblPos val="none"/>
        <c:crossAx val="475821128"/>
        <c:crosses val="autoZero"/>
        <c:auto val="1"/>
        <c:lblOffset val="100"/>
        <c:baseTimeUnit val="years"/>
      </c:dateAx>
      <c:valAx>
        <c:axId val="47582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475820736"/>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3688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29450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815213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200975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3688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29450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815213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200975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36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55803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0723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36105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721868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107630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493393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【682.78】</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493393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【95.20】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107630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【58.98】</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721868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【136.86】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36105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【100.91】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389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9550400"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4676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332605" y="3000375"/>
          <a:ext cx="353377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8199755" y="3000375"/>
          <a:ext cx="353377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494030" y="10935335"/>
          <a:ext cx="454342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5637530" y="10935335"/>
          <a:ext cx="454342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4" t="s">
        <v>3</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3" spans="1:78" ht="9.75" customHeight="1" x14ac:dyDescent="0.15">
      <c r="A3" s="2"/>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row>
    <row r="4" spans="1:78" ht="9.75" customHeight="1" x14ac:dyDescent="0.15">
      <c r="A4" s="2"/>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群馬県　大泉町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8</v>
      </c>
      <c r="C7" s="43"/>
      <c r="D7" s="43"/>
      <c r="E7" s="43"/>
      <c r="F7" s="43"/>
      <c r="G7" s="43"/>
      <c r="H7" s="43"/>
      <c r="I7" s="43" t="s">
        <v>14</v>
      </c>
      <c r="J7" s="43"/>
      <c r="K7" s="43"/>
      <c r="L7" s="43"/>
      <c r="M7" s="43"/>
      <c r="N7" s="43"/>
      <c r="O7" s="43"/>
      <c r="P7" s="43" t="s">
        <v>7</v>
      </c>
      <c r="Q7" s="43"/>
      <c r="R7" s="43"/>
      <c r="S7" s="43"/>
      <c r="T7" s="43"/>
      <c r="U7" s="43"/>
      <c r="V7" s="43"/>
      <c r="W7" s="43" t="s">
        <v>16</v>
      </c>
      <c r="X7" s="43"/>
      <c r="Y7" s="43"/>
      <c r="Z7" s="43"/>
      <c r="AA7" s="43"/>
      <c r="AB7" s="43"/>
      <c r="AC7" s="43"/>
      <c r="AD7" s="43" t="s">
        <v>6</v>
      </c>
      <c r="AE7" s="43"/>
      <c r="AF7" s="43"/>
      <c r="AG7" s="43"/>
      <c r="AH7" s="43"/>
      <c r="AI7" s="43"/>
      <c r="AJ7" s="43"/>
      <c r="AK7" s="3"/>
      <c r="AL7" s="43" t="s">
        <v>17</v>
      </c>
      <c r="AM7" s="43"/>
      <c r="AN7" s="43"/>
      <c r="AO7" s="43"/>
      <c r="AP7" s="43"/>
      <c r="AQ7" s="43"/>
      <c r="AR7" s="43"/>
      <c r="AS7" s="43"/>
      <c r="AT7" s="43" t="s">
        <v>12</v>
      </c>
      <c r="AU7" s="43"/>
      <c r="AV7" s="43"/>
      <c r="AW7" s="43"/>
      <c r="AX7" s="43"/>
      <c r="AY7" s="43"/>
      <c r="AZ7" s="43"/>
      <c r="BA7" s="43"/>
      <c r="BB7" s="43" t="s">
        <v>18</v>
      </c>
      <c r="BC7" s="43"/>
      <c r="BD7" s="43"/>
      <c r="BE7" s="43"/>
      <c r="BF7" s="43"/>
      <c r="BG7" s="43"/>
      <c r="BH7" s="43"/>
      <c r="BI7" s="43"/>
      <c r="BJ7" s="3"/>
      <c r="BK7" s="3"/>
      <c r="BL7" s="15" t="s">
        <v>19</v>
      </c>
      <c r="BM7" s="16"/>
      <c r="BN7" s="16"/>
      <c r="BO7" s="16"/>
      <c r="BP7" s="16"/>
      <c r="BQ7" s="16"/>
      <c r="BR7" s="16"/>
      <c r="BS7" s="16"/>
      <c r="BT7" s="16"/>
      <c r="BU7" s="16"/>
      <c r="BV7" s="16"/>
      <c r="BW7" s="16"/>
      <c r="BX7" s="16"/>
      <c r="BY7" s="23"/>
    </row>
    <row r="8" spans="1:78" ht="18.75" customHeight="1" x14ac:dyDescent="0.15">
      <c r="A8" s="2"/>
      <c r="B8" s="44" t="str">
        <f>データ!I6</f>
        <v>法非適用</v>
      </c>
      <c r="C8" s="44"/>
      <c r="D8" s="44"/>
      <c r="E8" s="44"/>
      <c r="F8" s="44"/>
      <c r="G8" s="44"/>
      <c r="H8" s="44"/>
      <c r="I8" s="44" t="str">
        <f>データ!J6</f>
        <v>下水道事業</v>
      </c>
      <c r="J8" s="44"/>
      <c r="K8" s="44"/>
      <c r="L8" s="44"/>
      <c r="M8" s="44"/>
      <c r="N8" s="44"/>
      <c r="O8" s="44"/>
      <c r="P8" s="44" t="str">
        <f>データ!K6</f>
        <v>公共下水道</v>
      </c>
      <c r="Q8" s="44"/>
      <c r="R8" s="44"/>
      <c r="S8" s="44"/>
      <c r="T8" s="44"/>
      <c r="U8" s="44"/>
      <c r="V8" s="44"/>
      <c r="W8" s="44" t="str">
        <f>データ!L6</f>
        <v>Cc2</v>
      </c>
      <c r="X8" s="44"/>
      <c r="Y8" s="44"/>
      <c r="Z8" s="44"/>
      <c r="AA8" s="44"/>
      <c r="AB8" s="44"/>
      <c r="AC8" s="44"/>
      <c r="AD8" s="45" t="str">
        <f>データ!$M$6</f>
        <v>非設置</v>
      </c>
      <c r="AE8" s="45"/>
      <c r="AF8" s="45"/>
      <c r="AG8" s="45"/>
      <c r="AH8" s="45"/>
      <c r="AI8" s="45"/>
      <c r="AJ8" s="45"/>
      <c r="AK8" s="3"/>
      <c r="AL8" s="46">
        <f>データ!S6</f>
        <v>41785</v>
      </c>
      <c r="AM8" s="46"/>
      <c r="AN8" s="46"/>
      <c r="AO8" s="46"/>
      <c r="AP8" s="46"/>
      <c r="AQ8" s="46"/>
      <c r="AR8" s="46"/>
      <c r="AS8" s="46"/>
      <c r="AT8" s="47">
        <f>データ!T6</f>
        <v>18.03</v>
      </c>
      <c r="AU8" s="47"/>
      <c r="AV8" s="47"/>
      <c r="AW8" s="47"/>
      <c r="AX8" s="47"/>
      <c r="AY8" s="47"/>
      <c r="AZ8" s="47"/>
      <c r="BA8" s="47"/>
      <c r="BB8" s="47">
        <f>データ!U6</f>
        <v>2317.5300000000002</v>
      </c>
      <c r="BC8" s="47"/>
      <c r="BD8" s="47"/>
      <c r="BE8" s="47"/>
      <c r="BF8" s="47"/>
      <c r="BG8" s="47"/>
      <c r="BH8" s="47"/>
      <c r="BI8" s="47"/>
      <c r="BJ8" s="3"/>
      <c r="BK8" s="3"/>
      <c r="BL8" s="48" t="s">
        <v>13</v>
      </c>
      <c r="BM8" s="49"/>
      <c r="BN8" s="17" t="s">
        <v>21</v>
      </c>
      <c r="BO8" s="20"/>
      <c r="BP8" s="20"/>
      <c r="BQ8" s="20"/>
      <c r="BR8" s="20"/>
      <c r="BS8" s="20"/>
      <c r="BT8" s="20"/>
      <c r="BU8" s="20"/>
      <c r="BV8" s="20"/>
      <c r="BW8" s="20"/>
      <c r="BX8" s="20"/>
      <c r="BY8" s="24"/>
    </row>
    <row r="9" spans="1:78" ht="18.75" customHeight="1" x14ac:dyDescent="0.15">
      <c r="A9" s="2"/>
      <c r="B9" s="43" t="s">
        <v>23</v>
      </c>
      <c r="C9" s="43"/>
      <c r="D9" s="43"/>
      <c r="E9" s="43"/>
      <c r="F9" s="43"/>
      <c r="G9" s="43"/>
      <c r="H9" s="43"/>
      <c r="I9" s="43" t="s">
        <v>24</v>
      </c>
      <c r="J9" s="43"/>
      <c r="K9" s="43"/>
      <c r="L9" s="43"/>
      <c r="M9" s="43"/>
      <c r="N9" s="43"/>
      <c r="O9" s="43"/>
      <c r="P9" s="43" t="s">
        <v>25</v>
      </c>
      <c r="Q9" s="43"/>
      <c r="R9" s="43"/>
      <c r="S9" s="43"/>
      <c r="T9" s="43"/>
      <c r="U9" s="43"/>
      <c r="V9" s="43"/>
      <c r="W9" s="43" t="s">
        <v>28</v>
      </c>
      <c r="X9" s="43"/>
      <c r="Y9" s="43"/>
      <c r="Z9" s="43"/>
      <c r="AA9" s="43"/>
      <c r="AB9" s="43"/>
      <c r="AC9" s="43"/>
      <c r="AD9" s="43" t="s">
        <v>22</v>
      </c>
      <c r="AE9" s="43"/>
      <c r="AF9" s="43"/>
      <c r="AG9" s="43"/>
      <c r="AH9" s="43"/>
      <c r="AI9" s="43"/>
      <c r="AJ9" s="43"/>
      <c r="AK9" s="3"/>
      <c r="AL9" s="43" t="s">
        <v>32</v>
      </c>
      <c r="AM9" s="43"/>
      <c r="AN9" s="43"/>
      <c r="AO9" s="43"/>
      <c r="AP9" s="43"/>
      <c r="AQ9" s="43"/>
      <c r="AR9" s="43"/>
      <c r="AS9" s="43"/>
      <c r="AT9" s="43" t="s">
        <v>33</v>
      </c>
      <c r="AU9" s="43"/>
      <c r="AV9" s="43"/>
      <c r="AW9" s="43"/>
      <c r="AX9" s="43"/>
      <c r="AY9" s="43"/>
      <c r="AZ9" s="43"/>
      <c r="BA9" s="43"/>
      <c r="BB9" s="43" t="s">
        <v>36</v>
      </c>
      <c r="BC9" s="43"/>
      <c r="BD9" s="43"/>
      <c r="BE9" s="43"/>
      <c r="BF9" s="43"/>
      <c r="BG9" s="43"/>
      <c r="BH9" s="43"/>
      <c r="BI9" s="43"/>
      <c r="BJ9" s="3"/>
      <c r="BK9" s="3"/>
      <c r="BL9" s="50" t="s">
        <v>37</v>
      </c>
      <c r="BM9" s="51"/>
      <c r="BN9" s="18" t="s">
        <v>39</v>
      </c>
      <c r="BO9" s="21"/>
      <c r="BP9" s="21"/>
      <c r="BQ9" s="21"/>
      <c r="BR9" s="21"/>
      <c r="BS9" s="21"/>
      <c r="BT9" s="21"/>
      <c r="BU9" s="21"/>
      <c r="BV9" s="21"/>
      <c r="BW9" s="21"/>
      <c r="BX9" s="21"/>
      <c r="BY9" s="25"/>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21.09</v>
      </c>
      <c r="Q10" s="47"/>
      <c r="R10" s="47"/>
      <c r="S10" s="47"/>
      <c r="T10" s="47"/>
      <c r="U10" s="47"/>
      <c r="V10" s="47"/>
      <c r="W10" s="47">
        <f>データ!Q6</f>
        <v>108.19</v>
      </c>
      <c r="X10" s="47"/>
      <c r="Y10" s="47"/>
      <c r="Z10" s="47"/>
      <c r="AA10" s="47"/>
      <c r="AB10" s="47"/>
      <c r="AC10" s="47"/>
      <c r="AD10" s="46">
        <f>データ!R6</f>
        <v>2332</v>
      </c>
      <c r="AE10" s="46"/>
      <c r="AF10" s="46"/>
      <c r="AG10" s="46"/>
      <c r="AH10" s="46"/>
      <c r="AI10" s="46"/>
      <c r="AJ10" s="46"/>
      <c r="AK10" s="2"/>
      <c r="AL10" s="46">
        <f>データ!V6</f>
        <v>8824</v>
      </c>
      <c r="AM10" s="46"/>
      <c r="AN10" s="46"/>
      <c r="AO10" s="46"/>
      <c r="AP10" s="46"/>
      <c r="AQ10" s="46"/>
      <c r="AR10" s="46"/>
      <c r="AS10" s="46"/>
      <c r="AT10" s="47">
        <f>データ!W6</f>
        <v>2.67</v>
      </c>
      <c r="AU10" s="47"/>
      <c r="AV10" s="47"/>
      <c r="AW10" s="47"/>
      <c r="AX10" s="47"/>
      <c r="AY10" s="47"/>
      <c r="AZ10" s="47"/>
      <c r="BA10" s="47"/>
      <c r="BB10" s="47">
        <f>データ!X6</f>
        <v>3304.87</v>
      </c>
      <c r="BC10" s="47"/>
      <c r="BD10" s="47"/>
      <c r="BE10" s="47"/>
      <c r="BF10" s="47"/>
      <c r="BG10" s="47"/>
      <c r="BH10" s="47"/>
      <c r="BI10" s="47"/>
      <c r="BJ10" s="2"/>
      <c r="BK10" s="2"/>
      <c r="BL10" s="52" t="s">
        <v>40</v>
      </c>
      <c r="BM10" s="53"/>
      <c r="BN10" s="19" t="s">
        <v>31</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42</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30</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43</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69" t="s">
        <v>108</v>
      </c>
      <c r="BM16" s="70"/>
      <c r="BN16" s="70"/>
      <c r="BO16" s="70"/>
      <c r="BP16" s="70"/>
      <c r="BQ16" s="70"/>
      <c r="BR16" s="70"/>
      <c r="BS16" s="70"/>
      <c r="BT16" s="70"/>
      <c r="BU16" s="70"/>
      <c r="BV16" s="70"/>
      <c r="BW16" s="70"/>
      <c r="BX16" s="70"/>
      <c r="BY16" s="70"/>
      <c r="BZ16" s="7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69"/>
      <c r="BM17" s="70"/>
      <c r="BN17" s="70"/>
      <c r="BO17" s="70"/>
      <c r="BP17" s="70"/>
      <c r="BQ17" s="70"/>
      <c r="BR17" s="70"/>
      <c r="BS17" s="70"/>
      <c r="BT17" s="70"/>
      <c r="BU17" s="70"/>
      <c r="BV17" s="70"/>
      <c r="BW17" s="70"/>
      <c r="BX17" s="70"/>
      <c r="BY17" s="70"/>
      <c r="BZ17" s="7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69"/>
      <c r="BM18" s="70"/>
      <c r="BN18" s="70"/>
      <c r="BO18" s="70"/>
      <c r="BP18" s="70"/>
      <c r="BQ18" s="70"/>
      <c r="BR18" s="70"/>
      <c r="BS18" s="70"/>
      <c r="BT18" s="70"/>
      <c r="BU18" s="70"/>
      <c r="BV18" s="70"/>
      <c r="BW18" s="70"/>
      <c r="BX18" s="70"/>
      <c r="BY18" s="70"/>
      <c r="BZ18" s="7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69"/>
      <c r="BM19" s="70"/>
      <c r="BN19" s="70"/>
      <c r="BO19" s="70"/>
      <c r="BP19" s="70"/>
      <c r="BQ19" s="70"/>
      <c r="BR19" s="70"/>
      <c r="BS19" s="70"/>
      <c r="BT19" s="70"/>
      <c r="BU19" s="70"/>
      <c r="BV19" s="70"/>
      <c r="BW19" s="70"/>
      <c r="BX19" s="70"/>
      <c r="BY19" s="70"/>
      <c r="BZ19" s="7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69"/>
      <c r="BM20" s="70"/>
      <c r="BN20" s="70"/>
      <c r="BO20" s="70"/>
      <c r="BP20" s="70"/>
      <c r="BQ20" s="70"/>
      <c r="BR20" s="70"/>
      <c r="BS20" s="70"/>
      <c r="BT20" s="70"/>
      <c r="BU20" s="70"/>
      <c r="BV20" s="70"/>
      <c r="BW20" s="70"/>
      <c r="BX20" s="70"/>
      <c r="BY20" s="70"/>
      <c r="BZ20" s="7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69"/>
      <c r="BM21" s="70"/>
      <c r="BN21" s="70"/>
      <c r="BO21" s="70"/>
      <c r="BP21" s="70"/>
      <c r="BQ21" s="70"/>
      <c r="BR21" s="70"/>
      <c r="BS21" s="70"/>
      <c r="BT21" s="70"/>
      <c r="BU21" s="70"/>
      <c r="BV21" s="70"/>
      <c r="BW21" s="70"/>
      <c r="BX21" s="70"/>
      <c r="BY21" s="70"/>
      <c r="BZ21" s="7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69"/>
      <c r="BM22" s="70"/>
      <c r="BN22" s="70"/>
      <c r="BO22" s="70"/>
      <c r="BP22" s="70"/>
      <c r="BQ22" s="70"/>
      <c r="BR22" s="70"/>
      <c r="BS22" s="70"/>
      <c r="BT22" s="70"/>
      <c r="BU22" s="70"/>
      <c r="BV22" s="70"/>
      <c r="BW22" s="70"/>
      <c r="BX22" s="70"/>
      <c r="BY22" s="70"/>
      <c r="BZ22" s="7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69"/>
      <c r="BM23" s="70"/>
      <c r="BN23" s="70"/>
      <c r="BO23" s="70"/>
      <c r="BP23" s="70"/>
      <c r="BQ23" s="70"/>
      <c r="BR23" s="70"/>
      <c r="BS23" s="70"/>
      <c r="BT23" s="70"/>
      <c r="BU23" s="70"/>
      <c r="BV23" s="70"/>
      <c r="BW23" s="70"/>
      <c r="BX23" s="70"/>
      <c r="BY23" s="70"/>
      <c r="BZ23" s="7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69"/>
      <c r="BM24" s="70"/>
      <c r="BN24" s="70"/>
      <c r="BO24" s="70"/>
      <c r="BP24" s="70"/>
      <c r="BQ24" s="70"/>
      <c r="BR24" s="70"/>
      <c r="BS24" s="70"/>
      <c r="BT24" s="70"/>
      <c r="BU24" s="70"/>
      <c r="BV24" s="70"/>
      <c r="BW24" s="70"/>
      <c r="BX24" s="70"/>
      <c r="BY24" s="70"/>
      <c r="BZ24" s="7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69"/>
      <c r="BM25" s="70"/>
      <c r="BN25" s="70"/>
      <c r="BO25" s="70"/>
      <c r="BP25" s="70"/>
      <c r="BQ25" s="70"/>
      <c r="BR25" s="70"/>
      <c r="BS25" s="70"/>
      <c r="BT25" s="70"/>
      <c r="BU25" s="70"/>
      <c r="BV25" s="70"/>
      <c r="BW25" s="70"/>
      <c r="BX25" s="70"/>
      <c r="BY25" s="70"/>
      <c r="BZ25" s="7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69"/>
      <c r="BM26" s="70"/>
      <c r="BN26" s="70"/>
      <c r="BO26" s="70"/>
      <c r="BP26" s="70"/>
      <c r="BQ26" s="70"/>
      <c r="BR26" s="70"/>
      <c r="BS26" s="70"/>
      <c r="BT26" s="70"/>
      <c r="BU26" s="70"/>
      <c r="BV26" s="70"/>
      <c r="BW26" s="70"/>
      <c r="BX26" s="70"/>
      <c r="BY26" s="70"/>
      <c r="BZ26" s="7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69"/>
      <c r="BM27" s="70"/>
      <c r="BN27" s="70"/>
      <c r="BO27" s="70"/>
      <c r="BP27" s="70"/>
      <c r="BQ27" s="70"/>
      <c r="BR27" s="70"/>
      <c r="BS27" s="70"/>
      <c r="BT27" s="70"/>
      <c r="BU27" s="70"/>
      <c r="BV27" s="70"/>
      <c r="BW27" s="70"/>
      <c r="BX27" s="70"/>
      <c r="BY27" s="70"/>
      <c r="BZ27" s="7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69"/>
      <c r="BM28" s="70"/>
      <c r="BN28" s="70"/>
      <c r="BO28" s="70"/>
      <c r="BP28" s="70"/>
      <c r="BQ28" s="70"/>
      <c r="BR28" s="70"/>
      <c r="BS28" s="70"/>
      <c r="BT28" s="70"/>
      <c r="BU28" s="70"/>
      <c r="BV28" s="70"/>
      <c r="BW28" s="70"/>
      <c r="BX28" s="70"/>
      <c r="BY28" s="70"/>
      <c r="BZ28" s="7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69"/>
      <c r="BM29" s="70"/>
      <c r="BN29" s="70"/>
      <c r="BO29" s="70"/>
      <c r="BP29" s="70"/>
      <c r="BQ29" s="70"/>
      <c r="BR29" s="70"/>
      <c r="BS29" s="70"/>
      <c r="BT29" s="70"/>
      <c r="BU29" s="70"/>
      <c r="BV29" s="70"/>
      <c r="BW29" s="70"/>
      <c r="BX29" s="70"/>
      <c r="BY29" s="70"/>
      <c r="BZ29" s="7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69"/>
      <c r="BM30" s="70"/>
      <c r="BN30" s="70"/>
      <c r="BO30" s="70"/>
      <c r="BP30" s="70"/>
      <c r="BQ30" s="70"/>
      <c r="BR30" s="70"/>
      <c r="BS30" s="70"/>
      <c r="BT30" s="70"/>
      <c r="BU30" s="70"/>
      <c r="BV30" s="70"/>
      <c r="BW30" s="70"/>
      <c r="BX30" s="70"/>
      <c r="BY30" s="70"/>
      <c r="BZ30" s="7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69"/>
      <c r="BM31" s="70"/>
      <c r="BN31" s="70"/>
      <c r="BO31" s="70"/>
      <c r="BP31" s="70"/>
      <c r="BQ31" s="70"/>
      <c r="BR31" s="70"/>
      <c r="BS31" s="70"/>
      <c r="BT31" s="70"/>
      <c r="BU31" s="70"/>
      <c r="BV31" s="70"/>
      <c r="BW31" s="70"/>
      <c r="BX31" s="70"/>
      <c r="BY31" s="70"/>
      <c r="BZ31" s="7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69"/>
      <c r="BM32" s="70"/>
      <c r="BN32" s="70"/>
      <c r="BO32" s="70"/>
      <c r="BP32" s="70"/>
      <c r="BQ32" s="70"/>
      <c r="BR32" s="70"/>
      <c r="BS32" s="70"/>
      <c r="BT32" s="70"/>
      <c r="BU32" s="70"/>
      <c r="BV32" s="70"/>
      <c r="BW32" s="70"/>
      <c r="BX32" s="70"/>
      <c r="BY32" s="70"/>
      <c r="BZ32" s="7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69"/>
      <c r="BM33" s="70"/>
      <c r="BN33" s="70"/>
      <c r="BO33" s="70"/>
      <c r="BP33" s="70"/>
      <c r="BQ33" s="70"/>
      <c r="BR33" s="70"/>
      <c r="BS33" s="70"/>
      <c r="BT33" s="70"/>
      <c r="BU33" s="70"/>
      <c r="BV33" s="70"/>
      <c r="BW33" s="70"/>
      <c r="BX33" s="70"/>
      <c r="BY33" s="70"/>
      <c r="BZ33" s="71"/>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69"/>
      <c r="BM34" s="70"/>
      <c r="BN34" s="70"/>
      <c r="BO34" s="70"/>
      <c r="BP34" s="70"/>
      <c r="BQ34" s="70"/>
      <c r="BR34" s="70"/>
      <c r="BS34" s="70"/>
      <c r="BT34" s="70"/>
      <c r="BU34" s="70"/>
      <c r="BV34" s="70"/>
      <c r="BW34" s="70"/>
      <c r="BX34" s="70"/>
      <c r="BY34" s="70"/>
      <c r="BZ34" s="71"/>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69"/>
      <c r="BM35" s="70"/>
      <c r="BN35" s="70"/>
      <c r="BO35" s="70"/>
      <c r="BP35" s="70"/>
      <c r="BQ35" s="70"/>
      <c r="BR35" s="70"/>
      <c r="BS35" s="70"/>
      <c r="BT35" s="70"/>
      <c r="BU35" s="70"/>
      <c r="BV35" s="70"/>
      <c r="BW35" s="70"/>
      <c r="BX35" s="70"/>
      <c r="BY35" s="70"/>
      <c r="BZ35" s="7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69"/>
      <c r="BM36" s="70"/>
      <c r="BN36" s="70"/>
      <c r="BO36" s="70"/>
      <c r="BP36" s="70"/>
      <c r="BQ36" s="70"/>
      <c r="BR36" s="70"/>
      <c r="BS36" s="70"/>
      <c r="BT36" s="70"/>
      <c r="BU36" s="70"/>
      <c r="BV36" s="70"/>
      <c r="BW36" s="70"/>
      <c r="BX36" s="70"/>
      <c r="BY36" s="70"/>
      <c r="BZ36" s="7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69"/>
      <c r="BM37" s="70"/>
      <c r="BN37" s="70"/>
      <c r="BO37" s="70"/>
      <c r="BP37" s="70"/>
      <c r="BQ37" s="70"/>
      <c r="BR37" s="70"/>
      <c r="BS37" s="70"/>
      <c r="BT37" s="70"/>
      <c r="BU37" s="70"/>
      <c r="BV37" s="70"/>
      <c r="BW37" s="70"/>
      <c r="BX37" s="70"/>
      <c r="BY37" s="70"/>
      <c r="BZ37" s="7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69"/>
      <c r="BM38" s="70"/>
      <c r="BN38" s="70"/>
      <c r="BO38" s="70"/>
      <c r="BP38" s="70"/>
      <c r="BQ38" s="70"/>
      <c r="BR38" s="70"/>
      <c r="BS38" s="70"/>
      <c r="BT38" s="70"/>
      <c r="BU38" s="70"/>
      <c r="BV38" s="70"/>
      <c r="BW38" s="70"/>
      <c r="BX38" s="70"/>
      <c r="BY38" s="70"/>
      <c r="BZ38" s="7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69"/>
      <c r="BM39" s="70"/>
      <c r="BN39" s="70"/>
      <c r="BO39" s="70"/>
      <c r="BP39" s="70"/>
      <c r="BQ39" s="70"/>
      <c r="BR39" s="70"/>
      <c r="BS39" s="70"/>
      <c r="BT39" s="70"/>
      <c r="BU39" s="70"/>
      <c r="BV39" s="70"/>
      <c r="BW39" s="70"/>
      <c r="BX39" s="70"/>
      <c r="BY39" s="70"/>
      <c r="BZ39" s="7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69"/>
      <c r="BM40" s="70"/>
      <c r="BN40" s="70"/>
      <c r="BO40" s="70"/>
      <c r="BP40" s="70"/>
      <c r="BQ40" s="70"/>
      <c r="BR40" s="70"/>
      <c r="BS40" s="70"/>
      <c r="BT40" s="70"/>
      <c r="BU40" s="70"/>
      <c r="BV40" s="70"/>
      <c r="BW40" s="70"/>
      <c r="BX40" s="70"/>
      <c r="BY40" s="70"/>
      <c r="BZ40" s="7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69"/>
      <c r="BM41" s="70"/>
      <c r="BN41" s="70"/>
      <c r="BO41" s="70"/>
      <c r="BP41" s="70"/>
      <c r="BQ41" s="70"/>
      <c r="BR41" s="70"/>
      <c r="BS41" s="70"/>
      <c r="BT41" s="70"/>
      <c r="BU41" s="70"/>
      <c r="BV41" s="70"/>
      <c r="BW41" s="70"/>
      <c r="BX41" s="70"/>
      <c r="BY41" s="70"/>
      <c r="BZ41" s="7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69"/>
      <c r="BM42" s="70"/>
      <c r="BN42" s="70"/>
      <c r="BO42" s="70"/>
      <c r="BP42" s="70"/>
      <c r="BQ42" s="70"/>
      <c r="BR42" s="70"/>
      <c r="BS42" s="70"/>
      <c r="BT42" s="70"/>
      <c r="BU42" s="70"/>
      <c r="BV42" s="70"/>
      <c r="BW42" s="70"/>
      <c r="BX42" s="70"/>
      <c r="BY42" s="70"/>
      <c r="BZ42" s="7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69"/>
      <c r="BM43" s="70"/>
      <c r="BN43" s="70"/>
      <c r="BO43" s="70"/>
      <c r="BP43" s="70"/>
      <c r="BQ43" s="70"/>
      <c r="BR43" s="70"/>
      <c r="BS43" s="70"/>
      <c r="BT43" s="70"/>
      <c r="BU43" s="70"/>
      <c r="BV43" s="70"/>
      <c r="BW43" s="70"/>
      <c r="BX43" s="70"/>
      <c r="BY43" s="70"/>
      <c r="BZ43" s="7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2"/>
      <c r="BM44" s="73"/>
      <c r="BN44" s="73"/>
      <c r="BO44" s="73"/>
      <c r="BP44" s="73"/>
      <c r="BQ44" s="73"/>
      <c r="BR44" s="73"/>
      <c r="BS44" s="73"/>
      <c r="BT44" s="73"/>
      <c r="BU44" s="73"/>
      <c r="BV44" s="73"/>
      <c r="BW44" s="73"/>
      <c r="BX44" s="73"/>
      <c r="BY44" s="73"/>
      <c r="BZ44" s="74"/>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3" t="s">
        <v>45</v>
      </c>
      <c r="BM45" s="64"/>
      <c r="BN45" s="64"/>
      <c r="BO45" s="64"/>
      <c r="BP45" s="64"/>
      <c r="BQ45" s="64"/>
      <c r="BR45" s="64"/>
      <c r="BS45" s="64"/>
      <c r="BT45" s="64"/>
      <c r="BU45" s="64"/>
      <c r="BV45" s="64"/>
      <c r="BW45" s="64"/>
      <c r="BX45" s="64"/>
      <c r="BY45" s="64"/>
      <c r="BZ45" s="65"/>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6"/>
      <c r="BM46" s="67"/>
      <c r="BN46" s="67"/>
      <c r="BO46" s="67"/>
      <c r="BP46" s="67"/>
      <c r="BQ46" s="67"/>
      <c r="BR46" s="67"/>
      <c r="BS46" s="67"/>
      <c r="BT46" s="67"/>
      <c r="BU46" s="67"/>
      <c r="BV46" s="67"/>
      <c r="BW46" s="67"/>
      <c r="BX46" s="67"/>
      <c r="BY46" s="67"/>
      <c r="BZ46" s="68"/>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69" t="s">
        <v>109</v>
      </c>
      <c r="BM47" s="70"/>
      <c r="BN47" s="70"/>
      <c r="BO47" s="70"/>
      <c r="BP47" s="70"/>
      <c r="BQ47" s="70"/>
      <c r="BR47" s="70"/>
      <c r="BS47" s="70"/>
      <c r="BT47" s="70"/>
      <c r="BU47" s="70"/>
      <c r="BV47" s="70"/>
      <c r="BW47" s="70"/>
      <c r="BX47" s="70"/>
      <c r="BY47" s="70"/>
      <c r="BZ47" s="71"/>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69"/>
      <c r="BM48" s="70"/>
      <c r="BN48" s="70"/>
      <c r="BO48" s="70"/>
      <c r="BP48" s="70"/>
      <c r="BQ48" s="70"/>
      <c r="BR48" s="70"/>
      <c r="BS48" s="70"/>
      <c r="BT48" s="70"/>
      <c r="BU48" s="70"/>
      <c r="BV48" s="70"/>
      <c r="BW48" s="70"/>
      <c r="BX48" s="70"/>
      <c r="BY48" s="70"/>
      <c r="BZ48" s="71"/>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69"/>
      <c r="BM49" s="70"/>
      <c r="BN49" s="70"/>
      <c r="BO49" s="70"/>
      <c r="BP49" s="70"/>
      <c r="BQ49" s="70"/>
      <c r="BR49" s="70"/>
      <c r="BS49" s="70"/>
      <c r="BT49" s="70"/>
      <c r="BU49" s="70"/>
      <c r="BV49" s="70"/>
      <c r="BW49" s="70"/>
      <c r="BX49" s="70"/>
      <c r="BY49" s="70"/>
      <c r="BZ49" s="71"/>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69"/>
      <c r="BM50" s="70"/>
      <c r="BN50" s="70"/>
      <c r="BO50" s="70"/>
      <c r="BP50" s="70"/>
      <c r="BQ50" s="70"/>
      <c r="BR50" s="70"/>
      <c r="BS50" s="70"/>
      <c r="BT50" s="70"/>
      <c r="BU50" s="70"/>
      <c r="BV50" s="70"/>
      <c r="BW50" s="70"/>
      <c r="BX50" s="70"/>
      <c r="BY50" s="70"/>
      <c r="BZ50" s="71"/>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69"/>
      <c r="BM51" s="70"/>
      <c r="BN51" s="70"/>
      <c r="BO51" s="70"/>
      <c r="BP51" s="70"/>
      <c r="BQ51" s="70"/>
      <c r="BR51" s="70"/>
      <c r="BS51" s="70"/>
      <c r="BT51" s="70"/>
      <c r="BU51" s="70"/>
      <c r="BV51" s="70"/>
      <c r="BW51" s="70"/>
      <c r="BX51" s="70"/>
      <c r="BY51" s="70"/>
      <c r="BZ51" s="71"/>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69"/>
      <c r="BM52" s="70"/>
      <c r="BN52" s="70"/>
      <c r="BO52" s="70"/>
      <c r="BP52" s="70"/>
      <c r="BQ52" s="70"/>
      <c r="BR52" s="70"/>
      <c r="BS52" s="70"/>
      <c r="BT52" s="70"/>
      <c r="BU52" s="70"/>
      <c r="BV52" s="70"/>
      <c r="BW52" s="70"/>
      <c r="BX52" s="70"/>
      <c r="BY52" s="70"/>
      <c r="BZ52" s="71"/>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69"/>
      <c r="BM53" s="70"/>
      <c r="BN53" s="70"/>
      <c r="BO53" s="70"/>
      <c r="BP53" s="70"/>
      <c r="BQ53" s="70"/>
      <c r="BR53" s="70"/>
      <c r="BS53" s="70"/>
      <c r="BT53" s="70"/>
      <c r="BU53" s="70"/>
      <c r="BV53" s="70"/>
      <c r="BW53" s="70"/>
      <c r="BX53" s="70"/>
      <c r="BY53" s="70"/>
      <c r="BZ53" s="71"/>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69"/>
      <c r="BM54" s="70"/>
      <c r="BN54" s="70"/>
      <c r="BO54" s="70"/>
      <c r="BP54" s="70"/>
      <c r="BQ54" s="70"/>
      <c r="BR54" s="70"/>
      <c r="BS54" s="70"/>
      <c r="BT54" s="70"/>
      <c r="BU54" s="70"/>
      <c r="BV54" s="70"/>
      <c r="BW54" s="70"/>
      <c r="BX54" s="70"/>
      <c r="BY54" s="70"/>
      <c r="BZ54" s="71"/>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69"/>
      <c r="BM55" s="70"/>
      <c r="BN55" s="70"/>
      <c r="BO55" s="70"/>
      <c r="BP55" s="70"/>
      <c r="BQ55" s="70"/>
      <c r="BR55" s="70"/>
      <c r="BS55" s="70"/>
      <c r="BT55" s="70"/>
      <c r="BU55" s="70"/>
      <c r="BV55" s="70"/>
      <c r="BW55" s="70"/>
      <c r="BX55" s="70"/>
      <c r="BY55" s="70"/>
      <c r="BZ55" s="71"/>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69"/>
      <c r="BM56" s="70"/>
      <c r="BN56" s="70"/>
      <c r="BO56" s="70"/>
      <c r="BP56" s="70"/>
      <c r="BQ56" s="70"/>
      <c r="BR56" s="70"/>
      <c r="BS56" s="70"/>
      <c r="BT56" s="70"/>
      <c r="BU56" s="70"/>
      <c r="BV56" s="70"/>
      <c r="BW56" s="70"/>
      <c r="BX56" s="70"/>
      <c r="BY56" s="70"/>
      <c r="BZ56" s="71"/>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69"/>
      <c r="BM57" s="70"/>
      <c r="BN57" s="70"/>
      <c r="BO57" s="70"/>
      <c r="BP57" s="70"/>
      <c r="BQ57" s="70"/>
      <c r="BR57" s="70"/>
      <c r="BS57" s="70"/>
      <c r="BT57" s="70"/>
      <c r="BU57" s="70"/>
      <c r="BV57" s="70"/>
      <c r="BW57" s="70"/>
      <c r="BX57" s="70"/>
      <c r="BY57" s="70"/>
      <c r="BZ57" s="71"/>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69"/>
      <c r="BM58" s="70"/>
      <c r="BN58" s="70"/>
      <c r="BO58" s="70"/>
      <c r="BP58" s="70"/>
      <c r="BQ58" s="70"/>
      <c r="BR58" s="70"/>
      <c r="BS58" s="70"/>
      <c r="BT58" s="70"/>
      <c r="BU58" s="70"/>
      <c r="BV58" s="70"/>
      <c r="BW58" s="70"/>
      <c r="BX58" s="70"/>
      <c r="BY58" s="70"/>
      <c r="BZ58" s="71"/>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69"/>
      <c r="BM59" s="70"/>
      <c r="BN59" s="70"/>
      <c r="BO59" s="70"/>
      <c r="BP59" s="70"/>
      <c r="BQ59" s="70"/>
      <c r="BR59" s="70"/>
      <c r="BS59" s="70"/>
      <c r="BT59" s="70"/>
      <c r="BU59" s="70"/>
      <c r="BV59" s="70"/>
      <c r="BW59" s="70"/>
      <c r="BX59" s="70"/>
      <c r="BY59" s="70"/>
      <c r="BZ59" s="71"/>
    </row>
    <row r="60" spans="1:78" ht="13.5" customHeight="1" x14ac:dyDescent="0.15">
      <c r="A60" s="2"/>
      <c r="B60" s="60" t="s">
        <v>11</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69"/>
      <c r="BM62" s="70"/>
      <c r="BN62" s="70"/>
      <c r="BO62" s="70"/>
      <c r="BP62" s="70"/>
      <c r="BQ62" s="70"/>
      <c r="BR62" s="70"/>
      <c r="BS62" s="70"/>
      <c r="BT62" s="70"/>
      <c r="BU62" s="70"/>
      <c r="BV62" s="70"/>
      <c r="BW62" s="70"/>
      <c r="BX62" s="70"/>
      <c r="BY62" s="70"/>
      <c r="BZ62" s="71"/>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2"/>
      <c r="BM63" s="73"/>
      <c r="BN63" s="73"/>
      <c r="BO63" s="73"/>
      <c r="BP63" s="73"/>
      <c r="BQ63" s="73"/>
      <c r="BR63" s="73"/>
      <c r="BS63" s="73"/>
      <c r="BT63" s="73"/>
      <c r="BU63" s="73"/>
      <c r="BV63" s="73"/>
      <c r="BW63" s="73"/>
      <c r="BX63" s="73"/>
      <c r="BY63" s="73"/>
      <c r="BZ63" s="74"/>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3" t="s">
        <v>10</v>
      </c>
      <c r="BM64" s="64"/>
      <c r="BN64" s="64"/>
      <c r="BO64" s="64"/>
      <c r="BP64" s="64"/>
      <c r="BQ64" s="64"/>
      <c r="BR64" s="64"/>
      <c r="BS64" s="64"/>
      <c r="BT64" s="64"/>
      <c r="BU64" s="64"/>
      <c r="BV64" s="64"/>
      <c r="BW64" s="64"/>
      <c r="BX64" s="64"/>
      <c r="BY64" s="64"/>
      <c r="BZ64" s="65"/>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6"/>
      <c r="BM65" s="67"/>
      <c r="BN65" s="67"/>
      <c r="BO65" s="67"/>
      <c r="BP65" s="67"/>
      <c r="BQ65" s="67"/>
      <c r="BR65" s="67"/>
      <c r="BS65" s="67"/>
      <c r="BT65" s="67"/>
      <c r="BU65" s="67"/>
      <c r="BV65" s="67"/>
      <c r="BW65" s="67"/>
      <c r="BX65" s="67"/>
      <c r="BY65" s="67"/>
      <c r="BZ65" s="68"/>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69" t="s">
        <v>110</v>
      </c>
      <c r="BM66" s="70"/>
      <c r="BN66" s="70"/>
      <c r="BO66" s="70"/>
      <c r="BP66" s="70"/>
      <c r="BQ66" s="70"/>
      <c r="BR66" s="70"/>
      <c r="BS66" s="70"/>
      <c r="BT66" s="70"/>
      <c r="BU66" s="70"/>
      <c r="BV66" s="70"/>
      <c r="BW66" s="70"/>
      <c r="BX66" s="70"/>
      <c r="BY66" s="70"/>
      <c r="BZ66" s="71"/>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69"/>
      <c r="BM67" s="70"/>
      <c r="BN67" s="70"/>
      <c r="BO67" s="70"/>
      <c r="BP67" s="70"/>
      <c r="BQ67" s="70"/>
      <c r="BR67" s="70"/>
      <c r="BS67" s="70"/>
      <c r="BT67" s="70"/>
      <c r="BU67" s="70"/>
      <c r="BV67" s="70"/>
      <c r="BW67" s="70"/>
      <c r="BX67" s="70"/>
      <c r="BY67" s="70"/>
      <c r="BZ67" s="71"/>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69"/>
      <c r="BM68" s="70"/>
      <c r="BN68" s="70"/>
      <c r="BO68" s="70"/>
      <c r="BP68" s="70"/>
      <c r="BQ68" s="70"/>
      <c r="BR68" s="70"/>
      <c r="BS68" s="70"/>
      <c r="BT68" s="70"/>
      <c r="BU68" s="70"/>
      <c r="BV68" s="70"/>
      <c r="BW68" s="70"/>
      <c r="BX68" s="70"/>
      <c r="BY68" s="70"/>
      <c r="BZ68" s="71"/>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69"/>
      <c r="BM69" s="70"/>
      <c r="BN69" s="70"/>
      <c r="BO69" s="70"/>
      <c r="BP69" s="70"/>
      <c r="BQ69" s="70"/>
      <c r="BR69" s="70"/>
      <c r="BS69" s="70"/>
      <c r="BT69" s="70"/>
      <c r="BU69" s="70"/>
      <c r="BV69" s="70"/>
      <c r="BW69" s="70"/>
      <c r="BX69" s="70"/>
      <c r="BY69" s="70"/>
      <c r="BZ69" s="71"/>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69"/>
      <c r="BM70" s="70"/>
      <c r="BN70" s="70"/>
      <c r="BO70" s="70"/>
      <c r="BP70" s="70"/>
      <c r="BQ70" s="70"/>
      <c r="BR70" s="70"/>
      <c r="BS70" s="70"/>
      <c r="BT70" s="70"/>
      <c r="BU70" s="70"/>
      <c r="BV70" s="70"/>
      <c r="BW70" s="70"/>
      <c r="BX70" s="70"/>
      <c r="BY70" s="70"/>
      <c r="BZ70" s="71"/>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69"/>
      <c r="BM71" s="70"/>
      <c r="BN71" s="70"/>
      <c r="BO71" s="70"/>
      <c r="BP71" s="70"/>
      <c r="BQ71" s="70"/>
      <c r="BR71" s="70"/>
      <c r="BS71" s="70"/>
      <c r="BT71" s="70"/>
      <c r="BU71" s="70"/>
      <c r="BV71" s="70"/>
      <c r="BW71" s="70"/>
      <c r="BX71" s="70"/>
      <c r="BY71" s="70"/>
      <c r="BZ71" s="71"/>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69"/>
      <c r="BM72" s="70"/>
      <c r="BN72" s="70"/>
      <c r="BO72" s="70"/>
      <c r="BP72" s="70"/>
      <c r="BQ72" s="70"/>
      <c r="BR72" s="70"/>
      <c r="BS72" s="70"/>
      <c r="BT72" s="70"/>
      <c r="BU72" s="70"/>
      <c r="BV72" s="70"/>
      <c r="BW72" s="70"/>
      <c r="BX72" s="70"/>
      <c r="BY72" s="70"/>
      <c r="BZ72" s="71"/>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69"/>
      <c r="BM73" s="70"/>
      <c r="BN73" s="70"/>
      <c r="BO73" s="70"/>
      <c r="BP73" s="70"/>
      <c r="BQ73" s="70"/>
      <c r="BR73" s="70"/>
      <c r="BS73" s="70"/>
      <c r="BT73" s="70"/>
      <c r="BU73" s="70"/>
      <c r="BV73" s="70"/>
      <c r="BW73" s="70"/>
      <c r="BX73" s="70"/>
      <c r="BY73" s="70"/>
      <c r="BZ73" s="71"/>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69"/>
      <c r="BM74" s="70"/>
      <c r="BN74" s="70"/>
      <c r="BO74" s="70"/>
      <c r="BP74" s="70"/>
      <c r="BQ74" s="70"/>
      <c r="BR74" s="70"/>
      <c r="BS74" s="70"/>
      <c r="BT74" s="70"/>
      <c r="BU74" s="70"/>
      <c r="BV74" s="70"/>
      <c r="BW74" s="70"/>
      <c r="BX74" s="70"/>
      <c r="BY74" s="70"/>
      <c r="BZ74" s="71"/>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69"/>
      <c r="BM75" s="70"/>
      <c r="BN75" s="70"/>
      <c r="BO75" s="70"/>
      <c r="BP75" s="70"/>
      <c r="BQ75" s="70"/>
      <c r="BR75" s="70"/>
      <c r="BS75" s="70"/>
      <c r="BT75" s="70"/>
      <c r="BU75" s="70"/>
      <c r="BV75" s="70"/>
      <c r="BW75" s="70"/>
      <c r="BX75" s="70"/>
      <c r="BY75" s="70"/>
      <c r="BZ75" s="71"/>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69"/>
      <c r="BM76" s="70"/>
      <c r="BN76" s="70"/>
      <c r="BO76" s="70"/>
      <c r="BP76" s="70"/>
      <c r="BQ76" s="70"/>
      <c r="BR76" s="70"/>
      <c r="BS76" s="70"/>
      <c r="BT76" s="70"/>
      <c r="BU76" s="70"/>
      <c r="BV76" s="70"/>
      <c r="BW76" s="70"/>
      <c r="BX76" s="70"/>
      <c r="BY76" s="70"/>
      <c r="BZ76" s="71"/>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69"/>
      <c r="BM77" s="70"/>
      <c r="BN77" s="70"/>
      <c r="BO77" s="70"/>
      <c r="BP77" s="70"/>
      <c r="BQ77" s="70"/>
      <c r="BR77" s="70"/>
      <c r="BS77" s="70"/>
      <c r="BT77" s="70"/>
      <c r="BU77" s="70"/>
      <c r="BV77" s="70"/>
      <c r="BW77" s="70"/>
      <c r="BX77" s="70"/>
      <c r="BY77" s="70"/>
      <c r="BZ77" s="71"/>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69"/>
      <c r="BM78" s="70"/>
      <c r="BN78" s="70"/>
      <c r="BO78" s="70"/>
      <c r="BP78" s="70"/>
      <c r="BQ78" s="70"/>
      <c r="BR78" s="70"/>
      <c r="BS78" s="70"/>
      <c r="BT78" s="70"/>
      <c r="BU78" s="70"/>
      <c r="BV78" s="70"/>
      <c r="BW78" s="70"/>
      <c r="BX78" s="70"/>
      <c r="BY78" s="70"/>
      <c r="BZ78" s="71"/>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69"/>
      <c r="BM79" s="70"/>
      <c r="BN79" s="70"/>
      <c r="BO79" s="70"/>
      <c r="BP79" s="70"/>
      <c r="BQ79" s="70"/>
      <c r="BR79" s="70"/>
      <c r="BS79" s="70"/>
      <c r="BT79" s="70"/>
      <c r="BU79" s="70"/>
      <c r="BV79" s="70"/>
      <c r="BW79" s="70"/>
      <c r="BX79" s="70"/>
      <c r="BY79" s="70"/>
      <c r="BZ79" s="71"/>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69"/>
      <c r="BM80" s="70"/>
      <c r="BN80" s="70"/>
      <c r="BO80" s="70"/>
      <c r="BP80" s="70"/>
      <c r="BQ80" s="70"/>
      <c r="BR80" s="70"/>
      <c r="BS80" s="70"/>
      <c r="BT80" s="70"/>
      <c r="BU80" s="70"/>
      <c r="BV80" s="70"/>
      <c r="BW80" s="70"/>
      <c r="BX80" s="70"/>
      <c r="BY80" s="70"/>
      <c r="BZ80" s="7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69"/>
      <c r="BM81" s="70"/>
      <c r="BN81" s="70"/>
      <c r="BO81" s="70"/>
      <c r="BP81" s="70"/>
      <c r="BQ81" s="70"/>
      <c r="BR81" s="70"/>
      <c r="BS81" s="70"/>
      <c r="BT81" s="70"/>
      <c r="BU81" s="70"/>
      <c r="BV81" s="70"/>
      <c r="BW81" s="70"/>
      <c r="BX81" s="70"/>
      <c r="BY81" s="70"/>
      <c r="BZ81" s="71"/>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2"/>
      <c r="BM82" s="73"/>
      <c r="BN82" s="73"/>
      <c r="BO82" s="73"/>
      <c r="BP82" s="73"/>
      <c r="BQ82" s="73"/>
      <c r="BR82" s="73"/>
      <c r="BS82" s="73"/>
      <c r="BT82" s="73"/>
      <c r="BU82" s="73"/>
      <c r="BV82" s="73"/>
      <c r="BW82" s="73"/>
      <c r="BX82" s="73"/>
      <c r="BY82" s="73"/>
      <c r="BZ82" s="74"/>
    </row>
    <row r="83" spans="1:78" x14ac:dyDescent="0.15">
      <c r="C83" s="2" t="s">
        <v>46</v>
      </c>
    </row>
    <row r="84" spans="1:78" x14ac:dyDescent="0.15">
      <c r="C84" s="2"/>
    </row>
    <row r="85" spans="1:78" hidden="1" x14ac:dyDescent="0.15">
      <c r="B85" s="6" t="s">
        <v>47</v>
      </c>
      <c r="C85" s="6"/>
      <c r="D85" s="6"/>
      <c r="E85" s="6" t="s">
        <v>49</v>
      </c>
      <c r="F85" s="6" t="s">
        <v>50</v>
      </c>
      <c r="G85" s="6" t="s">
        <v>51</v>
      </c>
      <c r="H85" s="6" t="s">
        <v>44</v>
      </c>
      <c r="I85" s="6" t="s">
        <v>9</v>
      </c>
      <c r="J85" s="6" t="s">
        <v>52</v>
      </c>
      <c r="K85" s="6" t="s">
        <v>53</v>
      </c>
      <c r="L85" s="6" t="s">
        <v>35</v>
      </c>
      <c r="M85" s="6" t="s">
        <v>38</v>
      </c>
      <c r="N85" s="6" t="s">
        <v>54</v>
      </c>
      <c r="O85" s="6" t="s">
        <v>56</v>
      </c>
    </row>
    <row r="86" spans="1:78" hidden="1" x14ac:dyDescent="0.15">
      <c r="B86" s="6"/>
      <c r="C86" s="6"/>
      <c r="D86" s="6"/>
      <c r="E86" s="6" t="str">
        <f>データ!AI6</f>
        <v/>
      </c>
      <c r="F86" s="6" t="s">
        <v>41</v>
      </c>
      <c r="G86" s="6" t="s">
        <v>41</v>
      </c>
      <c r="H86" s="6" t="str">
        <f>データ!BP6</f>
        <v>【682.78】</v>
      </c>
      <c r="I86" s="6" t="str">
        <f>データ!CA6</f>
        <v>【100.91】</v>
      </c>
      <c r="J86" s="6" t="str">
        <f>データ!CL6</f>
        <v>【136.86】</v>
      </c>
      <c r="K86" s="6" t="str">
        <f>データ!CW6</f>
        <v>【58.98】</v>
      </c>
      <c r="L86" s="6" t="str">
        <f>データ!DH6</f>
        <v>【95.20】</v>
      </c>
      <c r="M86" s="6" t="s">
        <v>41</v>
      </c>
      <c r="N86" s="6" t="s">
        <v>41</v>
      </c>
      <c r="O86" s="6" t="str">
        <f>データ!EO6</f>
        <v>【0.23】</v>
      </c>
    </row>
  </sheetData>
  <sheetProtection algorithmName="SHA-512" hashValue="Mt3LQ0c0dihpMKeOfILoCvEl/tC59T7gov6DUX00UhvKZ7GlTis5u6jTDIqGP+2BfQNwLOPlVWoFFOgQoD4x7A==" saltValue="6cWRq4//1pWNlMjd6ttXkQ=="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5" x14ac:dyDescent="0.15">
      <c r="A2" s="28" t="s">
        <v>59</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20</v>
      </c>
      <c r="B3" s="30" t="s">
        <v>34</v>
      </c>
      <c r="C3" s="30" t="s">
        <v>61</v>
      </c>
      <c r="D3" s="30" t="s">
        <v>62</v>
      </c>
      <c r="E3" s="30" t="s">
        <v>5</v>
      </c>
      <c r="F3" s="30" t="s">
        <v>4</v>
      </c>
      <c r="G3" s="30" t="s">
        <v>27</v>
      </c>
      <c r="H3" s="77" t="s">
        <v>58</v>
      </c>
      <c r="I3" s="78"/>
      <c r="J3" s="78"/>
      <c r="K3" s="78"/>
      <c r="L3" s="78"/>
      <c r="M3" s="78"/>
      <c r="N3" s="78"/>
      <c r="O3" s="78"/>
      <c r="P3" s="78"/>
      <c r="Q3" s="78"/>
      <c r="R3" s="78"/>
      <c r="S3" s="78"/>
      <c r="T3" s="78"/>
      <c r="U3" s="78"/>
      <c r="V3" s="78"/>
      <c r="W3" s="78"/>
      <c r="X3" s="79"/>
      <c r="Y3" s="75"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11</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63</v>
      </c>
      <c r="B4" s="31"/>
      <c r="C4" s="31"/>
      <c r="D4" s="31"/>
      <c r="E4" s="31"/>
      <c r="F4" s="31"/>
      <c r="G4" s="31"/>
      <c r="H4" s="80"/>
      <c r="I4" s="81"/>
      <c r="J4" s="81"/>
      <c r="K4" s="81"/>
      <c r="L4" s="81"/>
      <c r="M4" s="81"/>
      <c r="N4" s="81"/>
      <c r="O4" s="81"/>
      <c r="P4" s="81"/>
      <c r="Q4" s="81"/>
      <c r="R4" s="81"/>
      <c r="S4" s="81"/>
      <c r="T4" s="81"/>
      <c r="U4" s="81"/>
      <c r="V4" s="81"/>
      <c r="W4" s="81"/>
      <c r="X4" s="82"/>
      <c r="Y4" s="76" t="s">
        <v>26</v>
      </c>
      <c r="Z4" s="76"/>
      <c r="AA4" s="76"/>
      <c r="AB4" s="76"/>
      <c r="AC4" s="76"/>
      <c r="AD4" s="76"/>
      <c r="AE4" s="76"/>
      <c r="AF4" s="76"/>
      <c r="AG4" s="76"/>
      <c r="AH4" s="76"/>
      <c r="AI4" s="76"/>
      <c r="AJ4" s="76" t="s">
        <v>48</v>
      </c>
      <c r="AK4" s="76"/>
      <c r="AL4" s="76"/>
      <c r="AM4" s="76"/>
      <c r="AN4" s="76"/>
      <c r="AO4" s="76"/>
      <c r="AP4" s="76"/>
      <c r="AQ4" s="76"/>
      <c r="AR4" s="76"/>
      <c r="AS4" s="76"/>
      <c r="AT4" s="76"/>
      <c r="AU4" s="76" t="s">
        <v>29</v>
      </c>
      <c r="AV4" s="76"/>
      <c r="AW4" s="76"/>
      <c r="AX4" s="76"/>
      <c r="AY4" s="76"/>
      <c r="AZ4" s="76"/>
      <c r="BA4" s="76"/>
      <c r="BB4" s="76"/>
      <c r="BC4" s="76"/>
      <c r="BD4" s="76"/>
      <c r="BE4" s="76"/>
      <c r="BF4" s="76" t="s">
        <v>65</v>
      </c>
      <c r="BG4" s="76"/>
      <c r="BH4" s="76"/>
      <c r="BI4" s="76"/>
      <c r="BJ4" s="76"/>
      <c r="BK4" s="76"/>
      <c r="BL4" s="76"/>
      <c r="BM4" s="76"/>
      <c r="BN4" s="76"/>
      <c r="BO4" s="76"/>
      <c r="BP4" s="76"/>
      <c r="BQ4" s="76" t="s">
        <v>15</v>
      </c>
      <c r="BR4" s="76"/>
      <c r="BS4" s="76"/>
      <c r="BT4" s="76"/>
      <c r="BU4" s="76"/>
      <c r="BV4" s="76"/>
      <c r="BW4" s="76"/>
      <c r="BX4" s="76"/>
      <c r="BY4" s="76"/>
      <c r="BZ4" s="76"/>
      <c r="CA4" s="76"/>
      <c r="CB4" s="76" t="s">
        <v>64</v>
      </c>
      <c r="CC4" s="76"/>
      <c r="CD4" s="76"/>
      <c r="CE4" s="76"/>
      <c r="CF4" s="76"/>
      <c r="CG4" s="76"/>
      <c r="CH4" s="76"/>
      <c r="CI4" s="76"/>
      <c r="CJ4" s="76"/>
      <c r="CK4" s="76"/>
      <c r="CL4" s="76"/>
      <c r="CM4" s="76" t="s">
        <v>1</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2"/>
      <c r="C5" s="32"/>
      <c r="D5" s="32"/>
      <c r="E5" s="32"/>
      <c r="F5" s="32"/>
      <c r="G5" s="32"/>
      <c r="H5" s="36" t="s">
        <v>60</v>
      </c>
      <c r="I5" s="36" t="s">
        <v>71</v>
      </c>
      <c r="J5" s="36" t="s">
        <v>72</v>
      </c>
      <c r="K5" s="36" t="s">
        <v>73</v>
      </c>
      <c r="L5" s="36" t="s">
        <v>74</v>
      </c>
      <c r="M5" s="36" t="s">
        <v>6</v>
      </c>
      <c r="N5" s="36" t="s">
        <v>75</v>
      </c>
      <c r="O5" s="36" t="s">
        <v>76</v>
      </c>
      <c r="P5" s="36" t="s">
        <v>77</v>
      </c>
      <c r="Q5" s="36" t="s">
        <v>78</v>
      </c>
      <c r="R5" s="36" t="s">
        <v>79</v>
      </c>
      <c r="S5" s="36" t="s">
        <v>80</v>
      </c>
      <c r="T5" s="36" t="s">
        <v>81</v>
      </c>
      <c r="U5" s="36" t="s">
        <v>0</v>
      </c>
      <c r="V5" s="36" t="s">
        <v>2</v>
      </c>
      <c r="W5" s="36" t="s">
        <v>82</v>
      </c>
      <c r="X5" s="36" t="s">
        <v>83</v>
      </c>
      <c r="Y5" s="36" t="s">
        <v>84</v>
      </c>
      <c r="Z5" s="36" t="s">
        <v>85</v>
      </c>
      <c r="AA5" s="36" t="s">
        <v>86</v>
      </c>
      <c r="AB5" s="36" t="s">
        <v>87</v>
      </c>
      <c r="AC5" s="36" t="s">
        <v>88</v>
      </c>
      <c r="AD5" s="36" t="s">
        <v>90</v>
      </c>
      <c r="AE5" s="36" t="s">
        <v>91</v>
      </c>
      <c r="AF5" s="36" t="s">
        <v>92</v>
      </c>
      <c r="AG5" s="36" t="s">
        <v>93</v>
      </c>
      <c r="AH5" s="36" t="s">
        <v>94</v>
      </c>
      <c r="AI5" s="36" t="s">
        <v>47</v>
      </c>
      <c r="AJ5" s="36" t="s">
        <v>84</v>
      </c>
      <c r="AK5" s="36" t="s">
        <v>85</v>
      </c>
      <c r="AL5" s="36" t="s">
        <v>86</v>
      </c>
      <c r="AM5" s="36" t="s">
        <v>87</v>
      </c>
      <c r="AN5" s="36" t="s">
        <v>88</v>
      </c>
      <c r="AO5" s="36" t="s">
        <v>90</v>
      </c>
      <c r="AP5" s="36" t="s">
        <v>91</v>
      </c>
      <c r="AQ5" s="36" t="s">
        <v>92</v>
      </c>
      <c r="AR5" s="36" t="s">
        <v>93</v>
      </c>
      <c r="AS5" s="36" t="s">
        <v>94</v>
      </c>
      <c r="AT5" s="36" t="s">
        <v>89</v>
      </c>
      <c r="AU5" s="36" t="s">
        <v>84</v>
      </c>
      <c r="AV5" s="36" t="s">
        <v>85</v>
      </c>
      <c r="AW5" s="36" t="s">
        <v>86</v>
      </c>
      <c r="AX5" s="36" t="s">
        <v>87</v>
      </c>
      <c r="AY5" s="36" t="s">
        <v>88</v>
      </c>
      <c r="AZ5" s="36" t="s">
        <v>90</v>
      </c>
      <c r="BA5" s="36" t="s">
        <v>91</v>
      </c>
      <c r="BB5" s="36" t="s">
        <v>92</v>
      </c>
      <c r="BC5" s="36" t="s">
        <v>93</v>
      </c>
      <c r="BD5" s="36" t="s">
        <v>94</v>
      </c>
      <c r="BE5" s="36" t="s">
        <v>89</v>
      </c>
      <c r="BF5" s="36" t="s">
        <v>84</v>
      </c>
      <c r="BG5" s="36" t="s">
        <v>85</v>
      </c>
      <c r="BH5" s="36" t="s">
        <v>86</v>
      </c>
      <c r="BI5" s="36" t="s">
        <v>87</v>
      </c>
      <c r="BJ5" s="36" t="s">
        <v>88</v>
      </c>
      <c r="BK5" s="36" t="s">
        <v>90</v>
      </c>
      <c r="BL5" s="36" t="s">
        <v>91</v>
      </c>
      <c r="BM5" s="36" t="s">
        <v>92</v>
      </c>
      <c r="BN5" s="36" t="s">
        <v>93</v>
      </c>
      <c r="BO5" s="36" t="s">
        <v>94</v>
      </c>
      <c r="BP5" s="36" t="s">
        <v>89</v>
      </c>
      <c r="BQ5" s="36" t="s">
        <v>84</v>
      </c>
      <c r="BR5" s="36" t="s">
        <v>85</v>
      </c>
      <c r="BS5" s="36" t="s">
        <v>86</v>
      </c>
      <c r="BT5" s="36" t="s">
        <v>87</v>
      </c>
      <c r="BU5" s="36" t="s">
        <v>88</v>
      </c>
      <c r="BV5" s="36" t="s">
        <v>90</v>
      </c>
      <c r="BW5" s="36" t="s">
        <v>91</v>
      </c>
      <c r="BX5" s="36" t="s">
        <v>92</v>
      </c>
      <c r="BY5" s="36" t="s">
        <v>93</v>
      </c>
      <c r="BZ5" s="36" t="s">
        <v>94</v>
      </c>
      <c r="CA5" s="36" t="s">
        <v>89</v>
      </c>
      <c r="CB5" s="36" t="s">
        <v>84</v>
      </c>
      <c r="CC5" s="36" t="s">
        <v>85</v>
      </c>
      <c r="CD5" s="36" t="s">
        <v>86</v>
      </c>
      <c r="CE5" s="36" t="s">
        <v>87</v>
      </c>
      <c r="CF5" s="36" t="s">
        <v>88</v>
      </c>
      <c r="CG5" s="36" t="s">
        <v>90</v>
      </c>
      <c r="CH5" s="36" t="s">
        <v>91</v>
      </c>
      <c r="CI5" s="36" t="s">
        <v>92</v>
      </c>
      <c r="CJ5" s="36" t="s">
        <v>93</v>
      </c>
      <c r="CK5" s="36" t="s">
        <v>94</v>
      </c>
      <c r="CL5" s="36" t="s">
        <v>89</v>
      </c>
      <c r="CM5" s="36" t="s">
        <v>84</v>
      </c>
      <c r="CN5" s="36" t="s">
        <v>85</v>
      </c>
      <c r="CO5" s="36" t="s">
        <v>86</v>
      </c>
      <c r="CP5" s="36" t="s">
        <v>87</v>
      </c>
      <c r="CQ5" s="36" t="s">
        <v>88</v>
      </c>
      <c r="CR5" s="36" t="s">
        <v>90</v>
      </c>
      <c r="CS5" s="36" t="s">
        <v>91</v>
      </c>
      <c r="CT5" s="36" t="s">
        <v>92</v>
      </c>
      <c r="CU5" s="36" t="s">
        <v>93</v>
      </c>
      <c r="CV5" s="36" t="s">
        <v>94</v>
      </c>
      <c r="CW5" s="36" t="s">
        <v>89</v>
      </c>
      <c r="CX5" s="36" t="s">
        <v>84</v>
      </c>
      <c r="CY5" s="36" t="s">
        <v>85</v>
      </c>
      <c r="CZ5" s="36" t="s">
        <v>86</v>
      </c>
      <c r="DA5" s="36" t="s">
        <v>87</v>
      </c>
      <c r="DB5" s="36" t="s">
        <v>88</v>
      </c>
      <c r="DC5" s="36" t="s">
        <v>90</v>
      </c>
      <c r="DD5" s="36" t="s">
        <v>91</v>
      </c>
      <c r="DE5" s="36" t="s">
        <v>92</v>
      </c>
      <c r="DF5" s="36" t="s">
        <v>93</v>
      </c>
      <c r="DG5" s="36" t="s">
        <v>94</v>
      </c>
      <c r="DH5" s="36" t="s">
        <v>89</v>
      </c>
      <c r="DI5" s="36" t="s">
        <v>84</v>
      </c>
      <c r="DJ5" s="36" t="s">
        <v>85</v>
      </c>
      <c r="DK5" s="36" t="s">
        <v>86</v>
      </c>
      <c r="DL5" s="36" t="s">
        <v>87</v>
      </c>
      <c r="DM5" s="36" t="s">
        <v>88</v>
      </c>
      <c r="DN5" s="36" t="s">
        <v>90</v>
      </c>
      <c r="DO5" s="36" t="s">
        <v>91</v>
      </c>
      <c r="DP5" s="36" t="s">
        <v>92</v>
      </c>
      <c r="DQ5" s="36" t="s">
        <v>93</v>
      </c>
      <c r="DR5" s="36" t="s">
        <v>94</v>
      </c>
      <c r="DS5" s="36" t="s">
        <v>89</v>
      </c>
      <c r="DT5" s="36" t="s">
        <v>84</v>
      </c>
      <c r="DU5" s="36" t="s">
        <v>85</v>
      </c>
      <c r="DV5" s="36" t="s">
        <v>86</v>
      </c>
      <c r="DW5" s="36" t="s">
        <v>87</v>
      </c>
      <c r="DX5" s="36" t="s">
        <v>88</v>
      </c>
      <c r="DY5" s="36" t="s">
        <v>90</v>
      </c>
      <c r="DZ5" s="36" t="s">
        <v>91</v>
      </c>
      <c r="EA5" s="36" t="s">
        <v>92</v>
      </c>
      <c r="EB5" s="36" t="s">
        <v>93</v>
      </c>
      <c r="EC5" s="36" t="s">
        <v>94</v>
      </c>
      <c r="ED5" s="36" t="s">
        <v>89</v>
      </c>
      <c r="EE5" s="36" t="s">
        <v>84</v>
      </c>
      <c r="EF5" s="36" t="s">
        <v>85</v>
      </c>
      <c r="EG5" s="36" t="s">
        <v>86</v>
      </c>
      <c r="EH5" s="36" t="s">
        <v>87</v>
      </c>
      <c r="EI5" s="36" t="s">
        <v>88</v>
      </c>
      <c r="EJ5" s="36" t="s">
        <v>90</v>
      </c>
      <c r="EK5" s="36" t="s">
        <v>91</v>
      </c>
      <c r="EL5" s="36" t="s">
        <v>92</v>
      </c>
      <c r="EM5" s="36" t="s">
        <v>93</v>
      </c>
      <c r="EN5" s="36" t="s">
        <v>94</v>
      </c>
      <c r="EO5" s="36" t="s">
        <v>89</v>
      </c>
    </row>
    <row r="6" spans="1:145" s="27" customFormat="1" x14ac:dyDescent="0.15">
      <c r="A6" s="28" t="s">
        <v>95</v>
      </c>
      <c r="B6" s="33">
        <f t="shared" ref="B6:X6" si="1">B7</f>
        <v>2018</v>
      </c>
      <c r="C6" s="33">
        <f t="shared" si="1"/>
        <v>105244</v>
      </c>
      <c r="D6" s="33">
        <f t="shared" si="1"/>
        <v>47</v>
      </c>
      <c r="E6" s="33">
        <f t="shared" si="1"/>
        <v>17</v>
      </c>
      <c r="F6" s="33">
        <f t="shared" si="1"/>
        <v>1</v>
      </c>
      <c r="G6" s="33">
        <f t="shared" si="1"/>
        <v>0</v>
      </c>
      <c r="H6" s="33" t="str">
        <f t="shared" si="1"/>
        <v>群馬県　大泉町</v>
      </c>
      <c r="I6" s="33" t="str">
        <f t="shared" si="1"/>
        <v>法非適用</v>
      </c>
      <c r="J6" s="33" t="str">
        <f t="shared" si="1"/>
        <v>下水道事業</v>
      </c>
      <c r="K6" s="33" t="str">
        <f t="shared" si="1"/>
        <v>公共下水道</v>
      </c>
      <c r="L6" s="33" t="str">
        <f t="shared" si="1"/>
        <v>Cc2</v>
      </c>
      <c r="M6" s="33" t="str">
        <f t="shared" si="1"/>
        <v>非設置</v>
      </c>
      <c r="N6" s="37" t="str">
        <f t="shared" si="1"/>
        <v>-</v>
      </c>
      <c r="O6" s="37" t="str">
        <f t="shared" si="1"/>
        <v>該当数値なし</v>
      </c>
      <c r="P6" s="37">
        <f t="shared" si="1"/>
        <v>21.09</v>
      </c>
      <c r="Q6" s="37">
        <f t="shared" si="1"/>
        <v>108.19</v>
      </c>
      <c r="R6" s="37">
        <f t="shared" si="1"/>
        <v>2332</v>
      </c>
      <c r="S6" s="37">
        <f t="shared" si="1"/>
        <v>41785</v>
      </c>
      <c r="T6" s="37">
        <f t="shared" si="1"/>
        <v>18.03</v>
      </c>
      <c r="U6" s="37">
        <f t="shared" si="1"/>
        <v>2317.5300000000002</v>
      </c>
      <c r="V6" s="37">
        <f t="shared" si="1"/>
        <v>8824</v>
      </c>
      <c r="W6" s="37">
        <f t="shared" si="1"/>
        <v>2.67</v>
      </c>
      <c r="X6" s="37">
        <f t="shared" si="1"/>
        <v>3304.87</v>
      </c>
      <c r="Y6" s="41">
        <f t="shared" ref="Y6:AH6" si="2">IF(Y7="",NA(),Y7)</f>
        <v>108.13</v>
      </c>
      <c r="Z6" s="41">
        <f t="shared" si="2"/>
        <v>108.52</v>
      </c>
      <c r="AA6" s="41">
        <f t="shared" si="2"/>
        <v>110.49</v>
      </c>
      <c r="AB6" s="41">
        <f t="shared" si="2"/>
        <v>101.07</v>
      </c>
      <c r="AC6" s="41">
        <f t="shared" si="2"/>
        <v>106.38</v>
      </c>
      <c r="AD6" s="37" t="e">
        <f t="shared" si="2"/>
        <v>#N/A</v>
      </c>
      <c r="AE6" s="37" t="e">
        <f t="shared" si="2"/>
        <v>#N/A</v>
      </c>
      <c r="AF6" s="37" t="e">
        <f t="shared" si="2"/>
        <v>#N/A</v>
      </c>
      <c r="AG6" s="37" t="e">
        <f t="shared" si="2"/>
        <v>#N/A</v>
      </c>
      <c r="AH6" s="37" t="e">
        <f t="shared" si="2"/>
        <v>#N/A</v>
      </c>
      <c r="AI6" s="37" t="str">
        <f>IF(AI7="","",IF(AI7="-","【-】","【"&amp;SUBSTITUTE(TEXT(AI7,"#,##0.00"),"-","△")&amp;"】"))</f>
        <v/>
      </c>
      <c r="AJ6" s="37" t="e">
        <f t="shared" ref="AJ6:AS6" si="3">IF(AJ7="",NA(),AJ7)</f>
        <v>#N/A</v>
      </c>
      <c r="AK6" s="37" t="e">
        <f t="shared" si="3"/>
        <v>#N/A</v>
      </c>
      <c r="AL6" s="37" t="e">
        <f t="shared" si="3"/>
        <v>#N/A</v>
      </c>
      <c r="AM6" s="37" t="e">
        <f t="shared" si="3"/>
        <v>#N/A</v>
      </c>
      <c r="AN6" s="37" t="e">
        <f t="shared" si="3"/>
        <v>#N/A</v>
      </c>
      <c r="AO6" s="37" t="e">
        <f t="shared" si="3"/>
        <v>#N/A</v>
      </c>
      <c r="AP6" s="37" t="e">
        <f t="shared" si="3"/>
        <v>#N/A</v>
      </c>
      <c r="AQ6" s="37" t="e">
        <f t="shared" si="3"/>
        <v>#N/A</v>
      </c>
      <c r="AR6" s="37" t="e">
        <f t="shared" si="3"/>
        <v>#N/A</v>
      </c>
      <c r="AS6" s="37" t="e">
        <f t="shared" si="3"/>
        <v>#N/A</v>
      </c>
      <c r="AT6" s="37" t="str">
        <f>IF(AT7="","",IF(AT7="-","【-】","【"&amp;SUBSTITUTE(TEXT(AT7,"#,##0.00"),"-","△")&amp;"】"))</f>
        <v/>
      </c>
      <c r="AU6" s="37" t="e">
        <f t="shared" ref="AU6:BD6" si="4">IF(AU7="",NA(),AU7)</f>
        <v>#N/A</v>
      </c>
      <c r="AV6" s="37" t="e">
        <f t="shared" si="4"/>
        <v>#N/A</v>
      </c>
      <c r="AW6" s="37" t="e">
        <f t="shared" si="4"/>
        <v>#N/A</v>
      </c>
      <c r="AX6" s="37" t="e">
        <f t="shared" si="4"/>
        <v>#N/A</v>
      </c>
      <c r="AY6" s="37" t="e">
        <f t="shared" si="4"/>
        <v>#N/A</v>
      </c>
      <c r="AZ6" s="37" t="e">
        <f t="shared" si="4"/>
        <v>#N/A</v>
      </c>
      <c r="BA6" s="37" t="e">
        <f t="shared" si="4"/>
        <v>#N/A</v>
      </c>
      <c r="BB6" s="37" t="e">
        <f t="shared" si="4"/>
        <v>#N/A</v>
      </c>
      <c r="BC6" s="37" t="e">
        <f t="shared" si="4"/>
        <v>#N/A</v>
      </c>
      <c r="BD6" s="37" t="e">
        <f t="shared" si="4"/>
        <v>#N/A</v>
      </c>
      <c r="BE6" s="37" t="str">
        <f>IF(BE7="","",IF(BE7="-","【-】","【"&amp;SUBSTITUTE(TEXT(BE7,"#,##0.00"),"-","△")&amp;"】"))</f>
        <v/>
      </c>
      <c r="BF6" s="37">
        <f t="shared" ref="BF6:BO6" si="5">IF(BF7="",NA(),BF7)</f>
        <v>0</v>
      </c>
      <c r="BG6" s="37">
        <f t="shared" si="5"/>
        <v>0</v>
      </c>
      <c r="BH6" s="37">
        <f t="shared" si="5"/>
        <v>0</v>
      </c>
      <c r="BI6" s="37">
        <f t="shared" si="5"/>
        <v>0</v>
      </c>
      <c r="BJ6" s="37">
        <f t="shared" si="5"/>
        <v>0</v>
      </c>
      <c r="BK6" s="41">
        <f t="shared" si="5"/>
        <v>1315.67</v>
      </c>
      <c r="BL6" s="41">
        <f t="shared" si="5"/>
        <v>1118.56</v>
      </c>
      <c r="BM6" s="41">
        <f t="shared" si="5"/>
        <v>1111.31</v>
      </c>
      <c r="BN6" s="41">
        <f t="shared" si="5"/>
        <v>966.33</v>
      </c>
      <c r="BO6" s="41">
        <f t="shared" si="5"/>
        <v>958.81</v>
      </c>
      <c r="BP6" s="37" t="str">
        <f>IF(BP7="","",IF(BP7="-","【-】","【"&amp;SUBSTITUTE(TEXT(BP7,"#,##0.00"),"-","△")&amp;"】"))</f>
        <v>【682.78】</v>
      </c>
      <c r="BQ6" s="41">
        <f t="shared" ref="BQ6:BZ6" si="6">IF(BQ7="",NA(),BQ7)</f>
        <v>99.66</v>
      </c>
      <c r="BR6" s="41">
        <f t="shared" si="6"/>
        <v>111.24</v>
      </c>
      <c r="BS6" s="41">
        <f t="shared" si="6"/>
        <v>107.45</v>
      </c>
      <c r="BT6" s="41">
        <f t="shared" si="6"/>
        <v>90.4</v>
      </c>
      <c r="BU6" s="41">
        <f t="shared" si="6"/>
        <v>93.15</v>
      </c>
      <c r="BV6" s="41">
        <f t="shared" si="6"/>
        <v>60.78</v>
      </c>
      <c r="BW6" s="41">
        <f t="shared" si="6"/>
        <v>72.33</v>
      </c>
      <c r="BX6" s="41">
        <f t="shared" si="6"/>
        <v>75.540000000000006</v>
      </c>
      <c r="BY6" s="41">
        <f t="shared" si="6"/>
        <v>81.739999999999995</v>
      </c>
      <c r="BZ6" s="41">
        <f t="shared" si="6"/>
        <v>82.88</v>
      </c>
      <c r="CA6" s="37" t="str">
        <f>IF(CA7="","",IF(CA7="-","【-】","【"&amp;SUBSTITUTE(TEXT(CA7,"#,##0.00"),"-","△")&amp;"】"))</f>
        <v>【100.91】</v>
      </c>
      <c r="CB6" s="41">
        <f t="shared" ref="CB6:CK6" si="7">IF(CB7="",NA(),CB7)</f>
        <v>217.66</v>
      </c>
      <c r="CC6" s="41">
        <f t="shared" si="7"/>
        <v>206.11</v>
      </c>
      <c r="CD6" s="41">
        <f t="shared" si="7"/>
        <v>184.04</v>
      </c>
      <c r="CE6" s="41">
        <f t="shared" si="7"/>
        <v>212.58</v>
      </c>
      <c r="CF6" s="41">
        <f t="shared" si="7"/>
        <v>208.58</v>
      </c>
      <c r="CG6" s="41">
        <f t="shared" si="7"/>
        <v>276.26</v>
      </c>
      <c r="CH6" s="41">
        <f t="shared" si="7"/>
        <v>215.28</v>
      </c>
      <c r="CI6" s="41">
        <f t="shared" si="7"/>
        <v>207.96</v>
      </c>
      <c r="CJ6" s="41">
        <f t="shared" si="7"/>
        <v>194.31</v>
      </c>
      <c r="CK6" s="41">
        <f t="shared" si="7"/>
        <v>190.99</v>
      </c>
      <c r="CL6" s="37" t="str">
        <f>IF(CL7="","",IF(CL7="-","【-】","【"&amp;SUBSTITUTE(TEXT(CL7,"#,##0.00"),"-","△")&amp;"】"))</f>
        <v>【136.86】</v>
      </c>
      <c r="CM6" s="41" t="str">
        <f t="shared" ref="CM6:CV6" si="8">IF(CM7="",NA(),CM7)</f>
        <v>-</v>
      </c>
      <c r="CN6" s="37">
        <f t="shared" si="8"/>
        <v>0</v>
      </c>
      <c r="CO6" s="41" t="str">
        <f t="shared" si="8"/>
        <v>-</v>
      </c>
      <c r="CP6" s="41" t="str">
        <f t="shared" si="8"/>
        <v>-</v>
      </c>
      <c r="CQ6" s="41" t="str">
        <f t="shared" si="8"/>
        <v>-</v>
      </c>
      <c r="CR6" s="41">
        <f t="shared" si="8"/>
        <v>41.63</v>
      </c>
      <c r="CS6" s="41">
        <f t="shared" si="8"/>
        <v>54.67</v>
      </c>
      <c r="CT6" s="41">
        <f t="shared" si="8"/>
        <v>53.51</v>
      </c>
      <c r="CU6" s="41">
        <f t="shared" si="8"/>
        <v>53.5</v>
      </c>
      <c r="CV6" s="41">
        <f t="shared" si="8"/>
        <v>52.58</v>
      </c>
      <c r="CW6" s="37" t="str">
        <f>IF(CW7="","",IF(CW7="-","【-】","【"&amp;SUBSTITUTE(TEXT(CW7,"#,##0.00"),"-","△")&amp;"】"))</f>
        <v>【58.98】</v>
      </c>
      <c r="CX6" s="41">
        <f t="shared" ref="CX6:DG6" si="9">IF(CX7="",NA(),CX7)</f>
        <v>76.12</v>
      </c>
      <c r="CY6" s="41">
        <f t="shared" si="9"/>
        <v>75.150000000000006</v>
      </c>
      <c r="CZ6" s="41">
        <f t="shared" si="9"/>
        <v>76.510000000000005</v>
      </c>
      <c r="DA6" s="41">
        <f t="shared" si="9"/>
        <v>80.06</v>
      </c>
      <c r="DB6" s="41">
        <f t="shared" si="9"/>
        <v>78.12</v>
      </c>
      <c r="DC6" s="41">
        <f t="shared" si="9"/>
        <v>66.33</v>
      </c>
      <c r="DD6" s="41">
        <f t="shared" si="9"/>
        <v>83.8</v>
      </c>
      <c r="DE6" s="41">
        <f t="shared" si="9"/>
        <v>83.91</v>
      </c>
      <c r="DF6" s="41">
        <f t="shared" si="9"/>
        <v>83.51</v>
      </c>
      <c r="DG6" s="41">
        <f t="shared" si="9"/>
        <v>83.02</v>
      </c>
      <c r="DH6" s="37" t="str">
        <f>IF(DH7="","",IF(DH7="-","【-】","【"&amp;SUBSTITUTE(TEXT(DH7,"#,##0.00"),"-","△")&amp;"】"))</f>
        <v>【95.20】</v>
      </c>
      <c r="DI6" s="37" t="e">
        <f t="shared" ref="DI6:DR6" si="10">IF(DI7="",NA(),DI7)</f>
        <v>#N/A</v>
      </c>
      <c r="DJ6" s="37" t="e">
        <f t="shared" si="10"/>
        <v>#N/A</v>
      </c>
      <c r="DK6" s="37" t="e">
        <f t="shared" si="10"/>
        <v>#N/A</v>
      </c>
      <c r="DL6" s="37" t="e">
        <f t="shared" si="10"/>
        <v>#N/A</v>
      </c>
      <c r="DM6" s="37" t="e">
        <f t="shared" si="10"/>
        <v>#N/A</v>
      </c>
      <c r="DN6" s="37" t="e">
        <f t="shared" si="10"/>
        <v>#N/A</v>
      </c>
      <c r="DO6" s="37" t="e">
        <f t="shared" si="10"/>
        <v>#N/A</v>
      </c>
      <c r="DP6" s="37" t="e">
        <f t="shared" si="10"/>
        <v>#N/A</v>
      </c>
      <c r="DQ6" s="37" t="e">
        <f t="shared" si="10"/>
        <v>#N/A</v>
      </c>
      <c r="DR6" s="37" t="e">
        <f t="shared" si="10"/>
        <v>#N/A</v>
      </c>
      <c r="DS6" s="37" t="str">
        <f>IF(DS7="","",IF(DS7="-","【-】","【"&amp;SUBSTITUTE(TEXT(DS7,"#,##0.00"),"-","△")&amp;"】"))</f>
        <v/>
      </c>
      <c r="DT6" s="37" t="e">
        <f t="shared" ref="DT6:EC6" si="11">IF(DT7="",NA(),DT7)</f>
        <v>#N/A</v>
      </c>
      <c r="DU6" s="37" t="e">
        <f t="shared" si="11"/>
        <v>#N/A</v>
      </c>
      <c r="DV6" s="37" t="e">
        <f t="shared" si="11"/>
        <v>#N/A</v>
      </c>
      <c r="DW6" s="37" t="e">
        <f t="shared" si="11"/>
        <v>#N/A</v>
      </c>
      <c r="DX6" s="37" t="e">
        <f t="shared" si="11"/>
        <v>#N/A</v>
      </c>
      <c r="DY6" s="37" t="e">
        <f t="shared" si="11"/>
        <v>#N/A</v>
      </c>
      <c r="DZ6" s="37" t="e">
        <f t="shared" si="11"/>
        <v>#N/A</v>
      </c>
      <c r="EA6" s="37" t="e">
        <f t="shared" si="11"/>
        <v>#N/A</v>
      </c>
      <c r="EB6" s="37" t="e">
        <f t="shared" si="11"/>
        <v>#N/A</v>
      </c>
      <c r="EC6" s="37" t="e">
        <f t="shared" si="11"/>
        <v>#N/A</v>
      </c>
      <c r="ED6" s="37" t="str">
        <f>IF(ED7="","",IF(ED7="-","【-】","【"&amp;SUBSTITUTE(TEXT(ED7,"#,##0.00"),"-","△")&amp;"】"))</f>
        <v/>
      </c>
      <c r="EE6" s="37">
        <f t="shared" ref="EE6:EN6" si="12">IF(EE7="",NA(),EE7)</f>
        <v>0</v>
      </c>
      <c r="EF6" s="37">
        <f t="shared" si="12"/>
        <v>0</v>
      </c>
      <c r="EG6" s="37">
        <f t="shared" si="12"/>
        <v>0</v>
      </c>
      <c r="EH6" s="37">
        <f t="shared" si="12"/>
        <v>0</v>
      </c>
      <c r="EI6" s="41">
        <f t="shared" si="12"/>
        <v>0.3</v>
      </c>
      <c r="EJ6" s="41">
        <f t="shared" si="12"/>
        <v>0.16</v>
      </c>
      <c r="EK6" s="41">
        <f t="shared" si="12"/>
        <v>0.11</v>
      </c>
      <c r="EL6" s="41">
        <f t="shared" si="12"/>
        <v>0.15</v>
      </c>
      <c r="EM6" s="41">
        <f t="shared" si="12"/>
        <v>0.16</v>
      </c>
      <c r="EN6" s="41">
        <f t="shared" si="12"/>
        <v>0.13</v>
      </c>
      <c r="EO6" s="37" t="str">
        <f>IF(EO7="","",IF(EO7="-","【-】","【"&amp;SUBSTITUTE(TEXT(EO7,"#,##0.00"),"-","△")&amp;"】"))</f>
        <v>【0.23】</v>
      </c>
    </row>
    <row r="7" spans="1:145" s="27" customFormat="1" x14ac:dyDescent="0.15">
      <c r="A7" s="28"/>
      <c r="B7" s="34">
        <v>2018</v>
      </c>
      <c r="C7" s="34">
        <v>105244</v>
      </c>
      <c r="D7" s="34">
        <v>47</v>
      </c>
      <c r="E7" s="34">
        <v>17</v>
      </c>
      <c r="F7" s="34">
        <v>1</v>
      </c>
      <c r="G7" s="34">
        <v>0</v>
      </c>
      <c r="H7" s="34" t="s">
        <v>96</v>
      </c>
      <c r="I7" s="34" t="s">
        <v>97</v>
      </c>
      <c r="J7" s="34" t="s">
        <v>98</v>
      </c>
      <c r="K7" s="34" t="s">
        <v>99</v>
      </c>
      <c r="L7" s="34" t="s">
        <v>100</v>
      </c>
      <c r="M7" s="34" t="s">
        <v>101</v>
      </c>
      <c r="N7" s="38" t="s">
        <v>41</v>
      </c>
      <c r="O7" s="38" t="s">
        <v>102</v>
      </c>
      <c r="P7" s="38">
        <v>21.09</v>
      </c>
      <c r="Q7" s="38">
        <v>108.19</v>
      </c>
      <c r="R7" s="38">
        <v>2332</v>
      </c>
      <c r="S7" s="38">
        <v>41785</v>
      </c>
      <c r="T7" s="38">
        <v>18.03</v>
      </c>
      <c r="U7" s="38">
        <v>2317.5300000000002</v>
      </c>
      <c r="V7" s="38">
        <v>8824</v>
      </c>
      <c r="W7" s="38">
        <v>2.67</v>
      </c>
      <c r="X7" s="38">
        <v>3304.87</v>
      </c>
      <c r="Y7" s="38">
        <v>108.13</v>
      </c>
      <c r="Z7" s="38">
        <v>108.52</v>
      </c>
      <c r="AA7" s="38">
        <v>110.49</v>
      </c>
      <c r="AB7" s="38">
        <v>101.07</v>
      </c>
      <c r="AC7" s="38">
        <v>106.38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1315.67</v>
      </c>
      <c r="BL7" s="38">
        <v>1118.56</v>
      </c>
      <c r="BM7" s="38">
        <v>1111.31</v>
      </c>
      <c r="BN7" s="38">
        <v>966.33</v>
      </c>
      <c r="BO7" s="38">
        <v>958.81</v>
      </c>
      <c r="BP7" s="38">
        <v>682.78</v>
      </c>
      <c r="BQ7" s="38">
        <v>99.66</v>
      </c>
      <c r="BR7" s="38">
        <v>111.24</v>
      </c>
      <c r="BS7" s="38">
        <v>107.45</v>
      </c>
      <c r="BT7" s="38">
        <v>90.4</v>
      </c>
      <c r="BU7" s="38">
        <v>93.15</v>
      </c>
      <c r="BV7" s="38">
        <v>60.78</v>
      </c>
      <c r="BW7" s="38">
        <v>72.33</v>
      </c>
      <c r="BX7" s="38">
        <v>75.540000000000006</v>
      </c>
      <c r="BY7" s="38">
        <v>81.739999999999995</v>
      </c>
      <c r="BZ7" s="38">
        <v>82.88</v>
      </c>
      <c r="CA7" s="38">
        <v>100.91</v>
      </c>
      <c r="CB7" s="38">
        <v>217.66</v>
      </c>
      <c r="CC7" s="38">
        <v>206.11</v>
      </c>
      <c r="CD7" s="38">
        <v>184.04</v>
      </c>
      <c r="CE7" s="38">
        <v>212.58</v>
      </c>
      <c r="CF7" s="38">
        <v>208.58</v>
      </c>
      <c r="CG7" s="38">
        <v>276.26</v>
      </c>
      <c r="CH7" s="38">
        <v>215.28</v>
      </c>
      <c r="CI7" s="38">
        <v>207.96</v>
      </c>
      <c r="CJ7" s="38">
        <v>194.31</v>
      </c>
      <c r="CK7" s="38">
        <v>190.99</v>
      </c>
      <c r="CL7" s="38">
        <v>136.86000000000001</v>
      </c>
      <c r="CM7" s="38" t="s">
        <v>41</v>
      </c>
      <c r="CN7" s="38">
        <v>0</v>
      </c>
      <c r="CO7" s="38" t="s">
        <v>41</v>
      </c>
      <c r="CP7" s="38" t="s">
        <v>41</v>
      </c>
      <c r="CQ7" s="38" t="s">
        <v>41</v>
      </c>
      <c r="CR7" s="38">
        <v>41.63</v>
      </c>
      <c r="CS7" s="38">
        <v>54.67</v>
      </c>
      <c r="CT7" s="38">
        <v>53.51</v>
      </c>
      <c r="CU7" s="38">
        <v>53.5</v>
      </c>
      <c r="CV7" s="38">
        <v>52.58</v>
      </c>
      <c r="CW7" s="38">
        <v>58.98</v>
      </c>
      <c r="CX7" s="38">
        <v>76.12</v>
      </c>
      <c r="CY7" s="38">
        <v>75.150000000000006</v>
      </c>
      <c r="CZ7" s="38">
        <v>76.510000000000005</v>
      </c>
      <c r="DA7" s="38">
        <v>80.06</v>
      </c>
      <c r="DB7" s="38">
        <v>78.12</v>
      </c>
      <c r="DC7" s="38">
        <v>66.33</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0.3</v>
      </c>
      <c r="EJ7" s="38">
        <v>0.16</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29"/>
      <c r="B9" s="29" t="s">
        <v>103</v>
      </c>
      <c r="C9" s="29" t="s">
        <v>104</v>
      </c>
      <c r="D9" s="29" t="s">
        <v>105</v>
      </c>
      <c r="E9" s="29" t="s">
        <v>106</v>
      </c>
      <c r="F9" s="29"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29" t="s">
        <v>34</v>
      </c>
      <c r="B10" s="35">
        <f>DATEVALUE($B$6-4&amp;"年1月1日")</f>
        <v>41640</v>
      </c>
      <c r="C10" s="35">
        <f>DATEVALUE($B$6-3&amp;"年1月1日")</f>
        <v>42005</v>
      </c>
      <c r="D10" s="35">
        <f>DATEVALUE($B$6-2&amp;"年1月1日")</f>
        <v>42370</v>
      </c>
      <c r="E10" s="35">
        <f>DATEVALUE($B$6-1&amp;"年1月1日")</f>
        <v>42736</v>
      </c>
      <c r="F10" s="35">
        <f>DATEVALUE($B$6&amp;"年1月1日")</f>
        <v>43101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cp:lastModifiedBy>岡田 駿０１</cp:lastModifiedBy>
  <cp:lastPrinted>2020-01-31T04:58:02Z</cp:lastPrinted>
  <dcterms:created xsi:type="dcterms:W3CDTF">2019-12-05T05:02:39Z</dcterms:created>
  <dcterms:modified xsi:type="dcterms:W3CDTF">2020-01-31T04:58:04Z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2020-01-23T07:18:50Z</vt:filetime>
  </property>
</Properties>
</file>