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08○渋川市\"/>
    </mc:Choice>
  </mc:AlternateContent>
  <workbookProtection workbookAlgorithmName="SHA-512" workbookHashValue="UW/2g3PQbConUrvdryAUxn1kUVMj8+sscMr6t6wX+y79dRi99/FRkerIlQeWSGgumB5zB+TWNYb5JPjxk3UHPA==" workbookSaltValue="63vkhg+sXKJJ6PhZIZkza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AT10" i="4"/>
  <c r="AL10" i="4"/>
  <c r="P10" i="4"/>
  <c r="I10" i="4"/>
  <c r="AT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<sst xmlns="http://schemas.openxmlformats.org/spreadsheetml/2006/main" count="228" uniqueCount="115">
  <si>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</si>
  <si>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</si>
  <si>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</si>
  <si>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</si>
  <si>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</si>
  <si>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</si>
  <si>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</si>
  <si>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</si>
  <si>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</si>
  <si>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</si>
  <si>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</si>
  <si>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</si>
  <si>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</si>
  <si>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</si>
  <si>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</si>
  <si>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</si>
  <si>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</si>
  <si>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</si>
  <si>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</si>
  <si>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</si>
  <si>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</si>
  <si>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</si>
  <si>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</si>
  <si>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</si>
  <si>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</si>
  <si>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</si>
  <si>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</si>
  <si>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</si>
  <si>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</si>
  <si>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</si>
  <si>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</si>
  <si>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</si>
  <si>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</si>
  <si>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</si>
  <si>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</si>
  <si>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</si>
  <si>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</si>
  <si>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</si>
  <si>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</si>
  <si>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</si>
  <si>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</si>
  <si>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</si>
  <si>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</si>
  <si>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</si>
  <si>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</si>
  <si>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</si>
  <si>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</si>
  <si>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</si>
  <si>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</si>
  <si>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</si>
  <si>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</si>
  <si>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</si>
  <si>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</si>
  <si>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</si>
  <si>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</si>
  <si>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</si>
  <si>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</si>
  <si>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</si>
  <si>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</si>
  <si>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</si>
  <si>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</si>
  <si>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</si>
  <si>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</si>
  <si>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</si>
  <si>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</si>
  <si>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</si>
  <si>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</si>
  <si>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</si>
  <si>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</si>
  <si>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</si>
  <si>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</si>
  <si>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</si>
  <si>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</si>
  <si>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</si>
  <si>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</si>
  <si>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</si>
  <si>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</si>
  <si>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</si>
  <si>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</si>
  <si>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</si>
  <si>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</si>
  <si>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</si>
  <si>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</si>
  <si>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</si>
  <si>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</si>
  <si>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</si>
  <si>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</si>
  <si>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</si>
  <si>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</si>
  <si>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</si>
  <si>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</si>
  <si>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</si>
  <si>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</si>
  <si>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</si>
  <si>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</si>
  <si>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</si>
  <si>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</si>
  <si>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</si>
  <si>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</si>
  <si>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</si>
  <si>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</si>
  <si>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</si>
  <si>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</si>
  <si>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</si>
  <si>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</si>
  <si>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</si>
  <si>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</si>
  <si>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</si>
  <si>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</si>
  <si>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</si>
  <si>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</si>
  <si>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</si>
  <si>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老朽化は喫緊の課題となっていない。</t>
    <phoneticPr fontId="4"/>
  </si>
  <si>
    <t>　平成3年度に事業着手し、平成6年度に供用開始した事業で、旧市内において進捗中の事業である。
　生活排水処理施設整備計画策定マニュアル（環境省）によれば、施設の使用実績は、処理場土木構築物は50～70年、処理場機械電気設備は15～35年、管路施設は50～120年程度と記載がある。最古施設が平成6年度供用開始であり、更新時期とはなっていないが、維持管理費削減や更新計画の策定に着手する必要である。
　下水道使用料では維持管理費が賄えていないことから、早晩、改定が必要な時期となっている。
　少子高齢化、人口減少、高齢単身世帯の増加により、区域見直し以外の接続数の増加は見込めないことから、新興住宅地区などの区域見直し必要である。</t>
    <phoneticPr fontId="4"/>
  </si>
  <si>
    <t>①収益的収支比率
　H28年度から3年連続で上昇しているが、100％未満であり赤字経営が続いている。
　料金収入は利用者の増加により約33.5%増加（H30/H22）、汚水処理費は維持管理費の増加により約9.3%増加（同）し、一般会計繰入金に依存している。
④企業債残高対事業規模比率
　H30年度は、類似団体平均値程度となっている。
施設整備を推進していることから、地方債現在高は借入の増加により約11.6%増加（H30/H22）、料金収入は利用者の増加により約33.5%増加（同）しており、改善傾向に転じているが、一般会計繰入金に依存している。
⑤経費回収率
　H27年度から4年連続で70%台で推移しているが、H29年度からは類似団体平均値を下回っている。
　施設整備を推進していることから、料金収入は利用者の増加により約33.5%増加（H30/H22）、汚水処理費は維持管理費の増加により約31.1%増加（同）しており、横ばい傾向にあり、一般会計繰入金に依存している。
⑥汚水処理原価
　H26年度から5年連続で類似団体平均値を下回る150円台であり、H28年度からは150.00円で推移している。
　汚水処理費は維持管理費の増加により約31.1%増加（H30/H22）、年間有収水量は利用者の増加により約31.2%増加（同）しており、今後も同額程度での推移が予想される。
⑦施設利用率
　H30年度は、H29年度よりも利用者の増加により、上昇した。5年連続で類似団体平均値を上回っている。
　施設整備を推進していることから、晴天時一日平均処理水量は、利用者の増加により約1.1%増加（H30/H29）しており、今後も同率程度での推移が予想される。
⑧水洗化率
　類似団体平均値をH26年度から5年連続で下回っているが、上昇傾向にある。
　施設整備を推進していることから、現在水洗便所設置済人口は約45.1%増加（H30/H22)、現在処理杭区内人口は約29.5%増加（同）しており、今後も上昇が予想される。</t>
    <rPh sb="1" eb="3">
      <t>シュウエキ</t>
    </rPh>
    <rPh sb="3" eb="4">
      <t>テキ</t>
    </rPh>
    <rPh sb="4" eb="6">
      <t>シュウシ</t>
    </rPh>
    <rPh sb="6" eb="8">
      <t>ヒリツ</t>
    </rPh>
    <rPh sb="130" eb="133">
      <t>キギョウサイ</t>
    </rPh>
    <rPh sb="133" eb="135">
      <t>ザンダカ</t>
    </rPh>
    <rPh sb="135" eb="136">
      <t>タイ</t>
    </rPh>
    <rPh sb="136" eb="138">
      <t>ジギョウ</t>
    </rPh>
    <rPh sb="138" eb="140">
      <t>キボ</t>
    </rPh>
    <rPh sb="140" eb="142">
      <t>ヒリツ</t>
    </rPh>
    <rPh sb="276" eb="278">
      <t>ケイヒ</t>
    </rPh>
    <rPh sb="278" eb="281">
      <t>カイシュウリツ</t>
    </rPh>
    <rPh sb="440" eb="442">
      <t>オスイ</t>
    </rPh>
    <rPh sb="442" eb="444">
      <t>ショリ</t>
    </rPh>
    <rPh sb="444" eb="446">
      <t>ゲンカ</t>
    </rPh>
    <rPh sb="592" eb="594">
      <t>シセツ</t>
    </rPh>
    <rPh sb="594" eb="597">
      <t>リヨウリツ</t>
    </rPh>
    <rPh sb="730" eb="733">
      <t>スイセンカ</t>
    </rPh>
    <rPh sb="733" eb="734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</si>
</sst>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33-4331-BB66-950631DC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60376"/>
        <c:axId val="17611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33-4331-BB66-950631DC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60376"/>
        <c:axId val="176113648"/>
      </c:lineChart>
      <c:dateAx>
        <c:axId val="17586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13648"/>
        <c:crosses val="autoZero"/>
        <c:auto val="1"/>
        <c:lblOffset val="100"/>
        <c:baseTimeUnit val="years"/>
      </c:dateAx>
      <c:valAx>
        <c:axId val="17611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6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95.2</c:v>
                </c:pt>
                <c:pt idx="1">
                  <c:v>91.58</c:v>
                </c:pt>
                <c:pt idx="2">
                  <c:v>60</c:v>
                </c:pt>
                <c:pt idx="3">
                  <c:v>61.68</c:v>
                </c:pt>
                <c:pt idx="4">
                  <c:v>62.37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5B-4FB3-8E83-0EAF4B966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47176"/>
        <c:axId val="17694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5B-4FB3-8E83-0EAF4B966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47176"/>
        <c:axId val="176947568"/>
      </c:lineChart>
      <c:dateAx>
        <c:axId val="176947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947568"/>
        <c:crosses val="autoZero"/>
        <c:auto val="1"/>
        <c:lblOffset val="100"/>
        <c:baseTimeUnit val="years"/>
      </c:dateAx>
      <c:valAx>
        <c:axId val="17694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947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69.02</c:v>
                </c:pt>
                <c:pt idx="1">
                  <c:v>67.849999999999994</c:v>
                </c:pt>
                <c:pt idx="2">
                  <c:v>68.239999999999995</c:v>
                </c:pt>
                <c:pt idx="3">
                  <c:v>70.22</c:v>
                </c:pt>
                <c:pt idx="4">
                  <c:v>72.430000000000007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6-430F-BF0A-7DBF045C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31504"/>
        <c:axId val="17713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76-430F-BF0A-7DBF045C5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31504"/>
        <c:axId val="177131896"/>
      </c:lineChart>
      <c:dateAx>
        <c:axId val="17713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131896"/>
        <c:crosses val="autoZero"/>
        <c:auto val="1"/>
        <c:lblOffset val="100"/>
        <c:baseTimeUnit val="years"/>
      </c:dateAx>
      <c:valAx>
        <c:axId val="17713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13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67.53</c:v>
                </c:pt>
                <c:pt idx="1">
                  <c:v>66.790000000000006</c:v>
                </c:pt>
                <c:pt idx="2">
                  <c:v>73.099999999999994</c:v>
                </c:pt>
                <c:pt idx="3">
                  <c:v>73.72</c:v>
                </c:pt>
                <c:pt idx="4">
                  <c:v>76.400000000000006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FA-4B04-BC41-83EDFE37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26496"/>
        <c:axId val="17662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FA-4B04-BC41-83EDFE37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26496"/>
        <c:axId val="176626880"/>
      </c:lineChart>
      <c:dateAx>
        <c:axId val="17662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626880"/>
        <c:crosses val="autoZero"/>
        <c:auto val="1"/>
        <c:lblOffset val="100"/>
        <c:baseTimeUnit val="years"/>
      </c:dateAx>
      <c:valAx>
        <c:axId val="17662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62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7B-4206-BF01-BD21A67E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69656"/>
        <c:axId val="17667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7B-4206-BF01-BD21A67E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69656"/>
        <c:axId val="176672936"/>
      </c:lineChart>
      <c:dateAx>
        <c:axId val="177069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672936"/>
        <c:crosses val="autoZero"/>
        <c:auto val="1"/>
        <c:lblOffset val="100"/>
        <c:baseTimeUnit val="years"/>
      </c:dateAx>
      <c:valAx>
        <c:axId val="17667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069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8-4B17-9779-B1D0B857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152"/>
        <c:axId val="17436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E8-4B17-9779-B1D0B857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93152"/>
        <c:axId val="174365392"/>
      </c:lineChart>
      <c:dateAx>
        <c:axId val="1766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65392"/>
        <c:crosses val="autoZero"/>
        <c:auto val="1"/>
        <c:lblOffset val="100"/>
        <c:baseTimeUnit val="years"/>
      </c:dateAx>
      <c:valAx>
        <c:axId val="17436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69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E-4A02-A37C-F3695285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29904"/>
        <c:axId val="17673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9E-4A02-A37C-F3695285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29904"/>
        <c:axId val="176730296"/>
      </c:lineChart>
      <c:dateAx>
        <c:axId val="17672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30296"/>
        <c:crosses val="autoZero"/>
        <c:auto val="1"/>
        <c:lblOffset val="100"/>
        <c:baseTimeUnit val="years"/>
      </c:dateAx>
      <c:valAx>
        <c:axId val="17673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2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3C-4CD4-9AD1-BBD407F3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10880"/>
        <c:axId val="17681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3C-4CD4-9AD1-BBD407F3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10880"/>
        <c:axId val="176811272"/>
      </c:lineChart>
      <c:dateAx>
        <c:axId val="1768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11272"/>
        <c:crosses val="autoZero"/>
        <c:auto val="1"/>
        <c:lblOffset val="100"/>
        <c:baseTimeUnit val="years"/>
      </c:dateAx>
      <c:valAx>
        <c:axId val="17681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8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1836.25</c:v>
                </c:pt>
                <c:pt idx="1">
                  <c:v>1607.71</c:v>
                </c:pt>
                <c:pt idx="2">
                  <c:v>1180.3800000000001</c:v>
                </c:pt>
                <c:pt idx="3">
                  <c:v>1361.94</c:v>
                </c:pt>
                <c:pt idx="4">
                  <c:v>1178.55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EF-4C8A-AE0D-812A15468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12448"/>
        <c:axId val="176812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EF-4C8A-AE0D-812A15468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12448"/>
        <c:axId val="176812840"/>
      </c:lineChart>
      <c:dateAx>
        <c:axId val="1768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12840"/>
        <c:crosses val="autoZero"/>
        <c:auto val="1"/>
        <c:lblOffset val="100"/>
        <c:baseTimeUnit val="years"/>
      </c:dateAx>
      <c:valAx>
        <c:axId val="176812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81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65.849999999999994</c:v>
                </c:pt>
                <c:pt idx="1">
                  <c:v>71.14</c:v>
                </c:pt>
                <c:pt idx="2">
                  <c:v>71.099999999999994</c:v>
                </c:pt>
                <c:pt idx="3">
                  <c:v>70.98</c:v>
                </c:pt>
                <c:pt idx="4">
                  <c:v>70.98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D-46B9-8D1F-A3DCB4EE5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3040"/>
        <c:axId val="17681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D-46B9-8D1F-A3DCB4EE5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33040"/>
        <c:axId val="176814016"/>
      </c:lineChart>
      <c:dateAx>
        <c:axId val="17673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14016"/>
        <c:crosses val="autoZero"/>
        <c:auto val="1"/>
        <c:lblOffset val="100"/>
        <c:baseTimeUnit val="years"/>
      </c:dateAx>
      <c:valAx>
        <c:axId val="17681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3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151.27000000000001</c:v>
                </c:pt>
                <c:pt idx="1">
                  <c:v>151.36000000000001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6B-4442-AEC5-CB2CD5EF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2648"/>
        <c:axId val="1767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B-4442-AEC5-CB2CD5EF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32648"/>
        <c:axId val="176732256"/>
      </c:lineChart>
      <c:dateAx>
        <c:axId val="17673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32256"/>
        <c:crosses val="autoZero"/>
        <c:auto val="1"/>
        <c:lblOffset val="100"/>
        <c:baseTimeUnit val="years"/>
      </c:dateAx>
      <c:valAx>
        <c:axId val="1767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3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55" zoomScaleNormal="100" zoomScaleSheetLayoutView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群馬県　渋川市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62">
        <f>データ!S6</f>
        <v>77838</v>
      </c>
      <c r="AM8" s="62"/>
      <c r="AN8" s="62"/>
      <c r="AO8" s="62"/>
      <c r="AP8" s="62"/>
      <c r="AQ8" s="62"/>
      <c r="AR8" s="62"/>
      <c r="AS8" s="62"/>
      <c r="AT8" s="61">
        <f>データ!T6</f>
        <v>240.27</v>
      </c>
      <c r="AU8" s="61"/>
      <c r="AV8" s="61"/>
      <c r="AW8" s="61"/>
      <c r="AX8" s="61"/>
      <c r="AY8" s="61"/>
      <c r="AZ8" s="61"/>
      <c r="BA8" s="61"/>
      <c r="BB8" s="61">
        <f>データ!U6</f>
        <v>323.95999999999998</v>
      </c>
      <c r="BC8" s="61"/>
      <c r="BD8" s="61"/>
      <c r="BE8" s="61"/>
      <c r="BF8" s="61"/>
      <c r="BG8" s="61"/>
      <c r="BH8" s="61"/>
      <c r="BI8" s="61"/>
      <c r="BJ8" s="3"/>
      <c r="BK8" s="3"/>
      <c r="BL8" s="63" t="s">
        <v>10</v>
      </c>
      <c r="BM8" s="6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 t="str">
        <f>データ!O6</f>
        <v>該当数値なし</v>
      </c>
      <c r="J10" s="61"/>
      <c r="K10" s="61"/>
      <c r="L10" s="61"/>
      <c r="M10" s="61"/>
      <c r="N10" s="61"/>
      <c r="O10" s="61"/>
      <c r="P10" s="61">
        <f>データ!P6</f>
        <v>15</v>
      </c>
      <c r="Q10" s="61"/>
      <c r="R10" s="61"/>
      <c r="S10" s="61"/>
      <c r="T10" s="61"/>
      <c r="U10" s="61"/>
      <c r="V10" s="61"/>
      <c r="W10" s="61">
        <f>データ!Q6</f>
        <v>100</v>
      </c>
      <c r="X10" s="61"/>
      <c r="Y10" s="61"/>
      <c r="Z10" s="61"/>
      <c r="AA10" s="61"/>
      <c r="AB10" s="61"/>
      <c r="AC10" s="61"/>
      <c r="AD10" s="62">
        <f>データ!R6</f>
        <v>1976</v>
      </c>
      <c r="AE10" s="62"/>
      <c r="AF10" s="62"/>
      <c r="AG10" s="62"/>
      <c r="AH10" s="62"/>
      <c r="AI10" s="62"/>
      <c r="AJ10" s="62"/>
      <c r="AK10" s="2"/>
      <c r="AL10" s="62">
        <f>データ!V6</f>
        <v>11623</v>
      </c>
      <c r="AM10" s="62"/>
      <c r="AN10" s="62"/>
      <c r="AO10" s="62"/>
      <c r="AP10" s="62"/>
      <c r="AQ10" s="62"/>
      <c r="AR10" s="62"/>
      <c r="AS10" s="62"/>
      <c r="AT10" s="61">
        <f>データ!W6</f>
        <v>4.4400000000000004</v>
      </c>
      <c r="AU10" s="61"/>
      <c r="AV10" s="61"/>
      <c r="AW10" s="61"/>
      <c r="AX10" s="61"/>
      <c r="AY10" s="61"/>
      <c r="AZ10" s="61"/>
      <c r="BA10" s="61"/>
      <c r="BB10" s="61">
        <f>データ!X6</f>
        <v>2617.79</v>
      </c>
      <c r="BC10" s="61"/>
      <c r="BD10" s="61"/>
      <c r="BE10" s="61"/>
      <c r="BF10" s="61"/>
      <c r="BG10" s="61"/>
      <c r="BH10" s="61"/>
      <c r="BI10" s="61"/>
      <c r="BJ10" s="2"/>
      <c r="BK10" s="2"/>
      <c r="BL10" s="51" t="s">
        <v>22</v>
      </c>
      <c r="BM10" s="52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9" t="s">
        <v>114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2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112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42" t="s">
        <v>28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83" t="s">
        <v>29</v>
      </c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86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113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45</v>
      </c>
      <c r="O86" s="26" t="str">
        <f>データ!EO6</f>
        <v>【0.12】</v>
      </c>
    </row>
  </sheetData>
  <sheetProtection algorithmName="SHA-512" hashValue="eO8T2gN2C502/PsbdZnJUpZf6/HUtPt6Di4nVG9BUKP9x7CxzCZK9S0ZLWd0lp5F1mBEp29Aax09ntcBe4VATQ==" saltValue="62m0Ln0XBvPabPS7m0oQp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0" t="s">
        <v>55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56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57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59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60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61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62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63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64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65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66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67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68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69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</v>
      </c>
      <c r="Q6" s="34">
        <f t="shared" si="3"/>
        <v>100</v>
      </c>
      <c r="R6" s="34">
        <f t="shared" si="3"/>
        <v>1976</v>
      </c>
      <c r="S6" s="34">
        <f t="shared" si="3"/>
        <v>77838</v>
      </c>
      <c r="T6" s="34">
        <f t="shared" si="3"/>
        <v>240.27</v>
      </c>
      <c r="U6" s="34">
        <f t="shared" si="3"/>
        <v>323.95999999999998</v>
      </c>
      <c r="V6" s="34">
        <f t="shared" si="3"/>
        <v>11623</v>
      </c>
      <c r="W6" s="34">
        <f t="shared" si="3"/>
        <v>4.4400000000000004</v>
      </c>
      <c r="X6" s="34">
        <f t="shared" si="3"/>
        <v>2617.79</v>
      </c>
      <c r="Y6" s="35">
        <f>IF(Y7="",NA(),Y7)</f>
        <v>67.53</v>
      </c>
      <c r="Z6" s="35">
        <f t="shared" ref="Z6:AH6" si="4">IF(Z7="",NA(),Z7)</f>
        <v>66.790000000000006</v>
      </c>
      <c r="AA6" s="35">
        <f t="shared" si="4"/>
        <v>73.099999999999994</v>
      </c>
      <c r="AB6" s="35">
        <f t="shared" si="4"/>
        <v>73.72</v>
      </c>
      <c r="AC6" s="35">
        <f t="shared" si="4"/>
        <v>76.400000000000006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1836.25</v>
      </c>
      <c r="BG6" s="35">
        <f t="shared" ref="BG6:BO6" si="7">IF(BG7="",NA(),BG7)</f>
        <v>1607.71</v>
      </c>
      <c r="BH6" s="35">
        <f t="shared" si="7"/>
        <v>1180.3800000000001</v>
      </c>
      <c r="BI6" s="35">
        <f t="shared" si="7"/>
        <v>1361.94</v>
      </c>
      <c r="BJ6" s="35">
        <f t="shared" si="7"/>
        <v>1178.55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65.849999999999994</v>
      </c>
      <c r="BR6" s="35">
        <f t="shared" ref="BR6:BZ6" si="8">IF(BR7="",NA(),BR7)</f>
        <v>71.14</v>
      </c>
      <c r="BS6" s="35">
        <f t="shared" si="8"/>
        <v>71.099999999999994</v>
      </c>
      <c r="BT6" s="35">
        <f t="shared" si="8"/>
        <v>70.98</v>
      </c>
      <c r="BU6" s="35">
        <f t="shared" si="8"/>
        <v>70.98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151.27000000000001</v>
      </c>
      <c r="CC6" s="35">
        <f t="shared" ref="CC6:CK6" si="9">IF(CC7="",NA(),CC7)</f>
        <v>151.36000000000001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95.2</v>
      </c>
      <c r="CN6" s="35">
        <f t="shared" ref="CN6:CV6" si="10">IF(CN7="",NA(),CN7)</f>
        <v>91.58</v>
      </c>
      <c r="CO6" s="35">
        <f t="shared" si="10"/>
        <v>60</v>
      </c>
      <c r="CP6" s="35">
        <f t="shared" si="10"/>
        <v>61.68</v>
      </c>
      <c r="CQ6" s="35">
        <f t="shared" si="10"/>
        <v>62.37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69.02</v>
      </c>
      <c r="CY6" s="35">
        <f t="shared" ref="CY6:DG6" si="11">IF(CY7="",NA(),CY7)</f>
        <v>67.849999999999994</v>
      </c>
      <c r="CZ6" s="35">
        <f t="shared" si="11"/>
        <v>68.239999999999995</v>
      </c>
      <c r="DA6" s="35">
        <f t="shared" si="11"/>
        <v>70.22</v>
      </c>
      <c r="DB6" s="35">
        <f t="shared" si="11"/>
        <v>72.430000000000007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102083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15</v>
      </c>
      <c r="Q7" s="38">
        <v>100</v>
      </c>
      <c r="R7" s="38">
        <v>1976</v>
      </c>
      <c r="S7" s="38">
        <v>77838</v>
      </c>
      <c r="T7" s="38">
        <v>240.27</v>
      </c>
      <c r="U7" s="38">
        <v>323.95999999999998</v>
      </c>
      <c r="V7" s="38">
        <v>11623</v>
      </c>
      <c r="W7" s="38">
        <v>4.4400000000000004</v>
      </c>
      <c r="X7" s="38">
        <v>2617.79</v>
      </c>
      <c r="Y7" s="38">
        <v>67.53</v>
      </c>
      <c r="Z7" s="38">
        <v>66.790000000000006</v>
      </c>
      <c r="AA7" s="38">
        <v>73.099999999999994</v>
      </c>
      <c r="AB7" s="38">
        <v>73.72</v>
      </c>
      <c r="AC7" s="38">
        <v>76.400000000000006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1836.25</v>
      </c>
      <c r="BG7" s="38">
        <v>1607.71</v>
      </c>
      <c r="BH7" s="38">
        <v>1180.3800000000001</v>
      </c>
      <c r="BI7" s="38">
        <v>1361.94</v>
      </c>
      <c r="BJ7" s="38">
        <v>1178.55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65.849999999999994</v>
      </c>
      <c r="BR7" s="38">
        <v>71.14</v>
      </c>
      <c r="BS7" s="38">
        <v>71.099999999999994</v>
      </c>
      <c r="BT7" s="38">
        <v>70.98</v>
      </c>
      <c r="BU7" s="38">
        <v>70.98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151.27000000000001</v>
      </c>
      <c r="CC7" s="38">
        <v>151.36000000000001</v>
      </c>
      <c r="CD7" s="38">
        <v>150</v>
      </c>
      <c r="CE7" s="38">
        <v>150</v>
      </c>
      <c r="CF7" s="38">
        <v>150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95.2</v>
      </c>
      <c r="CN7" s="38">
        <v>91.58</v>
      </c>
      <c r="CO7" s="38">
        <v>60</v>
      </c>
      <c r="CP7" s="38">
        <v>61.68</v>
      </c>
      <c r="CQ7" s="38">
        <v>62.37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69.02</v>
      </c>
      <c r="CY7" s="38">
        <v>67.849999999999994</v>
      </c>
      <c r="CZ7" s="38">
        <v>68.239999999999995</v>
      </c>
      <c r="DA7" s="38">
        <v>70.22</v>
      </c>
      <c r="DB7" s="38">
        <v>72.430000000000007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2020-02-10T10:20:44Z</cp:lastPrinted>
  <dcterms:created xsi:type="dcterms:W3CDTF">2019-12-05T05:11:17Z</dcterms:created>
  <dcterms:modified xsi:type="dcterms:W3CDTF">2020-02-12T02:19:09Z</dcterms:modified>
  <cp:category/>
</cp:coreProperties>
</file>