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19 甘楽町○□■△\"/>
    </mc:Choice>
  </mc:AlternateContent>
  <workbookProtection workbookAlgorithmName="SHA-512" workbookHashValue="qA+vyOSnAs6dKsp3pcWHvPTYqGbEKDEml6TpoLhXu6E2grh8gcVIusl5NKppSKh1OCuDIpbibF7aCGXeKTYphQ==" workbookSaltValue="TIiXxs90WUc5j3pF8/mOzg==" workbookSpinCount="100000" lockStructure="1"/>
  <bookViews>
    <workbookView xWindow="0" yWindow="0" windowWidth="20490" windowHeight="7455"/>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<sst xmlns="http://schemas.openxmlformats.org/spreadsheetml/2006/main" count="233" uniqueCount="114">
  <si>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</si>
  <si>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</si>
  <si>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</si>
  <si>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</si>
  <si>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</si>
  <si>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</si>
  <si>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</si>
  <si>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</si>
  <si>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</si>
  <si>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</si>
  <si>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</si>
  <si>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</si>
  <si>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</si>
  <si>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</si>
  <si>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</si>
  <si>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</si>
  <si>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</si>
  <si>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</si>
  <si>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</si>
  <si>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</si>
  <si>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</si>
  <si>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</si>
  <si>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</si>
  <si>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</si>
  <si>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</si>
  <si>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</si>
  <si>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</si>
  <si>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</si>
  <si>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</si>
  <si>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</si>
  <si>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</si>
  <si>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</si>
  <si>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</si>
  <si>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</si>
  <si>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</si>
  <si>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</si>
  <si>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</si>
  <si>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</si>
  <si>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</si>
  <si>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</si>
  <si>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</si>
  <si>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</si>
  <si>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</si>
  <si>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</si>
  <si>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</si>
  <si>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</si>
  <si>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</si>
  <si>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</si>
  <si>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</si>
  <si>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</si>
  <si>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</si>
  <si>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</si>
  <si>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</si>
  <si>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</si>
  <si>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</si>
  <si>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</si>
  <si>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</si>
  <si>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</si>
  <si>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</si>
  <si>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</si>
  <si>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</si>
  <si>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</si>
  <si>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</si>
  <si>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</si>
  <si>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</si>
  <si>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</si>
  <si>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</si>
  <si>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</si>
  <si>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</si>
  <si>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</si>
  <si>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</si>
  <si>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</si>
  <si>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</si>
  <si>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</si>
  <si>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</si>
  <si>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</si>
  <si>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</si>
  <si>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</si>
  <si>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</si>
  <si>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</si>
  <si>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</si>
  <si>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</si>
  <si>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</si>
  <si>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</si>
  <si>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</si>
  <si>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</si>
  <si>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</si>
  <si>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</si>
  <si>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</si>
  <si>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</si>
  <si>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</si>
  <si>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</si>
  <si>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</si>
  <si>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</si>
  <si>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</si>
  <si>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</si>
  <si>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</si>
  <si>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</si>
  <si>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</si>
  <si>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</si>
  <si>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</si>
  <si>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</si>
  <si>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</si>
  <si>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</si>
  <si>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</si>
  <si>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</si>
  <si>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</si>
  <si>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</si>
  <si>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</si>
  <si>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</si>
  <si>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</si>
  <si>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
② －
③ 現在は管渠の延長が主要事業であるが、今後はこれまで整備を進めてきた管渠の老朽化対策が必要となってくる。長寿命化・耐震化も含めた改築更新を効率的に進め、適切な維持管理とあわせた計画的なストックマネジメントの導入が重要な課題となっている。</t>
    <rPh sb="28" eb="30">
      <t>コンゴ</t>
    </rPh>
    <rPh sb="35" eb="37">
      <t>セイビ</t>
    </rPh>
    <rPh sb="38" eb="39">
      <t>スス</t>
    </rPh>
    <rPh sb="43" eb="44">
      <t>カン</t>
    </rPh>
    <rPh sb="44" eb="45">
      <t>ミゾ</t>
    </rPh>
    <rPh sb="46" eb="49">
      <t>ロウキュウカ</t>
    </rPh>
    <rPh sb="49" eb="51">
      <t>タイサク</t>
    </rPh>
    <rPh sb="52" eb="54">
      <t>ヒツヨウ</t>
    </rPh>
    <rPh sb="61" eb="65">
      <t>チョウジュミョウカ</t>
    </rPh>
    <rPh sb="66" eb="69">
      <t>タイシンカ</t>
    </rPh>
    <rPh sb="70" eb="71">
      <t>フク</t>
    </rPh>
    <rPh sb="73" eb="75">
      <t>カイチク</t>
    </rPh>
    <rPh sb="75" eb="77">
      <t>コウシン</t>
    </rPh>
    <rPh sb="78" eb="81">
      <t>コウリツテキ</t>
    </rPh>
    <rPh sb="82" eb="83">
      <t>スス</t>
    </rPh>
    <rPh sb="85" eb="87">
      <t>テキセツ</t>
    </rPh>
    <rPh sb="88" eb="90">
      <t>イジ</t>
    </rPh>
    <rPh sb="90" eb="92">
      <t>カンリ</t>
    </rPh>
    <rPh sb="97" eb="100">
      <t>ケイカクテキ</t>
    </rPh>
    <rPh sb="112" eb="114">
      <t>ドウニュウ</t>
    </rPh>
    <rPh sb="115" eb="117">
      <t>ジュウヨウ</t>
    </rPh>
    <rPh sb="118" eb="120">
      <t>カダイ</t>
    </rPh>
    <phoneticPr fontId="4"/>
  </si>
  <si>
    <t>　本事業において平成14年度より供用開始しており、平成29年度より城南地区のほぼ全域が、平成30年度より天引地区の一部が農業集落排水から特環下水に接続となった。現状では料金収入のみで維持管理費を賄うことが難しいといった状況が続いている。さらに事業後の起債償還が膨らみ、下水道財政を圧迫し、一般会計からの繰入金も年々増加している。
　白倉地区において整備区域の拡大を進めていくために建設投資を起債で賄うため、その後の起債償還金も年々増えていくことが予想される。
　未接続家庭への水洗化促進および使用料等により収入の安定化に努めるとともに、事業実施におけるコスト削減により歳出を抑え、経営の安定化を図る。</t>
    <rPh sb="1" eb="2">
      <t>ホン</t>
    </rPh>
    <rPh sb="2" eb="4">
      <t>ジギョウ</t>
    </rPh>
    <rPh sb="8" eb="10">
      <t>ヘイセイ</t>
    </rPh>
    <rPh sb="12" eb="14">
      <t>ネンド</t>
    </rPh>
    <rPh sb="16" eb="18">
      <t>キョウヨウ</t>
    </rPh>
    <rPh sb="18" eb="20">
      <t>カイシ</t>
    </rPh>
    <rPh sb="25" eb="27">
      <t>ヘイセイ</t>
    </rPh>
    <rPh sb="29" eb="31">
      <t>ネンド</t>
    </rPh>
    <rPh sb="33" eb="35">
      <t>ジョウナン</t>
    </rPh>
    <rPh sb="35" eb="37">
      <t>チク</t>
    </rPh>
    <rPh sb="40" eb="42">
      <t>ゼンイキ</t>
    </rPh>
    <rPh sb="44" eb="46">
      <t>ヘイセイ</t>
    </rPh>
    <rPh sb="48" eb="50">
      <t>ネンド</t>
    </rPh>
    <rPh sb="52" eb="54">
      <t>アマビキ</t>
    </rPh>
    <rPh sb="54" eb="56">
      <t>チク</t>
    </rPh>
    <rPh sb="57" eb="59">
      <t>イチブ</t>
    </rPh>
    <rPh sb="60" eb="62">
      <t>ノウギョウ</t>
    </rPh>
    <rPh sb="62" eb="64">
      <t>シュウラク</t>
    </rPh>
    <rPh sb="64" eb="66">
      <t>ハイスイ</t>
    </rPh>
    <rPh sb="68" eb="70">
      <t>トッカン</t>
    </rPh>
    <rPh sb="70" eb="72">
      <t>ゲスイ</t>
    </rPh>
    <rPh sb="73" eb="75">
      <t>セツゾク</t>
    </rPh>
    <rPh sb="80" eb="82">
      <t>ゲンジョウ</t>
    </rPh>
    <rPh sb="84" eb="86">
      <t>リョウキン</t>
    </rPh>
    <rPh sb="86" eb="88">
      <t>シュウニュウ</t>
    </rPh>
    <rPh sb="91" eb="93">
      <t>イジ</t>
    </rPh>
    <rPh sb="93" eb="96">
      <t>カンリヒ</t>
    </rPh>
    <rPh sb="97" eb="98">
      <t>マカナ</t>
    </rPh>
    <rPh sb="102" eb="103">
      <t>ムズカ</t>
    </rPh>
    <rPh sb="109" eb="111">
      <t>ジョウキョウ</t>
    </rPh>
    <rPh sb="112" eb="113">
      <t>ツヅ</t>
    </rPh>
    <rPh sb="121" eb="123">
      <t>ジギョウ</t>
    </rPh>
    <rPh sb="123" eb="124">
      <t>ゴ</t>
    </rPh>
    <rPh sb="125" eb="127">
      <t>キサイ</t>
    </rPh>
    <rPh sb="127" eb="129">
      <t>ショウカン</t>
    </rPh>
    <rPh sb="130" eb="131">
      <t>フク</t>
    </rPh>
    <rPh sb="134" eb="137">
      <t>ゲスイドウ</t>
    </rPh>
    <rPh sb="137" eb="139">
      <t>ザイセイ</t>
    </rPh>
    <rPh sb="140" eb="142">
      <t>アッパク</t>
    </rPh>
    <rPh sb="144" eb="146">
      <t>イッパン</t>
    </rPh>
    <rPh sb="146" eb="148">
      <t>カイケイ</t>
    </rPh>
    <rPh sb="151" eb="153">
      <t>クリイレ</t>
    </rPh>
    <rPh sb="153" eb="154">
      <t>キン</t>
    </rPh>
    <rPh sb="155" eb="157">
      <t>ネンネン</t>
    </rPh>
    <rPh sb="157" eb="159">
      <t>ゾウカ</t>
    </rPh>
    <rPh sb="166" eb="168">
      <t>シラクラ</t>
    </rPh>
    <rPh sb="168" eb="170">
      <t>チク</t>
    </rPh>
    <rPh sb="174" eb="176">
      <t>セイビ</t>
    </rPh>
    <rPh sb="176" eb="178">
      <t>クイキ</t>
    </rPh>
    <rPh sb="179" eb="181">
      <t>カクダイ</t>
    </rPh>
    <rPh sb="182" eb="183">
      <t>スス</t>
    </rPh>
    <rPh sb="231" eb="234">
      <t>ミセツゾク</t>
    </rPh>
    <rPh sb="234" eb="236">
      <t>カテイ</t>
    </rPh>
    <rPh sb="238" eb="241">
      <t>スイセンカ</t>
    </rPh>
    <rPh sb="241" eb="243">
      <t>ソクシン</t>
    </rPh>
    <rPh sb="246" eb="249">
      <t>シヨウリョウ</t>
    </rPh>
    <rPh sb="249" eb="250">
      <t>トウ</t>
    </rPh>
    <rPh sb="253" eb="255">
      <t>シュウニュウ</t>
    </rPh>
    <rPh sb="256" eb="259">
      <t>アンテイカ</t>
    </rPh>
    <rPh sb="260" eb="261">
      <t>ツト</t>
    </rPh>
    <rPh sb="268" eb="270">
      <t>ジギョウ</t>
    </rPh>
    <rPh sb="270" eb="272">
      <t>ジッシ</t>
    </rPh>
    <rPh sb="279" eb="281">
      <t>サクゲン</t>
    </rPh>
    <rPh sb="284" eb="286">
      <t>サイシュツ</t>
    </rPh>
    <rPh sb="287" eb="288">
      <t>オサ</t>
    </rPh>
    <rPh sb="290" eb="292">
      <t>ケイエイ</t>
    </rPh>
    <rPh sb="293" eb="295">
      <t>アンテイ</t>
    </rPh>
    <rPh sb="295" eb="296">
      <t>カ</t>
    </rPh>
    <rPh sb="297" eb="298">
      <t>ハカ</t>
    </rPh>
    <phoneticPr fontId="4"/>
  </si>
  <si>
    <t>① 整備区域の拡大や農業集落排水から特環下水に接続となった区域があったことにより接続率が向上し、料金収入も増加しているが、修繕費の増加に伴う営業費用の増加や、地方債償還金の増加により収支比率は昨年度と比べて減少した。
② －
③ －
④ －
⑤ 整備区域の拡大や農業集落排水から特環下水に接続となった区域があったことにより接続戸数が増加し、料金収入も増加しているが、修繕費等の増加により、汚水処理費も増加しており、汚水処理費の増加が料金収入の増加を上回ったため、回収率は平成29年度と比較して下降した。
⑥ 平成28年度に一度原価は上昇したが、汚水処理費も年々増加しており、加えて整備区域の拡大や農業集落排水から特環下水に接続となった区域があったことにより接続率が向上し、有収水量が増加した。そのため、汚水処理原価は横ばいとなっている。
⑦ －
⑧ 接続戸数の増加により接続率が向上し、水洗化率も年々上昇傾向にある。今後もさらなる接続率向上のため、接続推進に努めていきたいと考えている。</t>
    <rPh sb="2" eb="4">
      <t>セイビ</t>
    </rPh>
    <rPh sb="4" eb="6">
      <t>クイキ</t>
    </rPh>
    <rPh sb="7" eb="9">
      <t>カクダイ</t>
    </rPh>
    <rPh sb="10" eb="16">
      <t>ノウギョウシュウラクハイスイ</t>
    </rPh>
    <rPh sb="18" eb="20">
      <t>トッカン</t>
    </rPh>
    <rPh sb="20" eb="22">
      <t>ゲスイ</t>
    </rPh>
    <rPh sb="23" eb="25">
      <t>セツゾク</t>
    </rPh>
    <rPh sb="29" eb="31">
      <t>クイキ</t>
    </rPh>
    <rPh sb="40" eb="42">
      <t>セツゾク</t>
    </rPh>
    <rPh sb="42" eb="43">
      <t>リツ</t>
    </rPh>
    <rPh sb="44" eb="46">
      <t>コウジョウ</t>
    </rPh>
    <rPh sb="48" eb="50">
      <t>リョウキン</t>
    </rPh>
    <rPh sb="50" eb="52">
      <t>シュウニュウ</t>
    </rPh>
    <rPh sb="53" eb="55">
      <t>ゾウカ</t>
    </rPh>
    <rPh sb="61" eb="64">
      <t>シュウゼンヒ</t>
    </rPh>
    <rPh sb="65" eb="67">
      <t>ゾウカ</t>
    </rPh>
    <rPh sb="68" eb="69">
      <t>トモナ</t>
    </rPh>
    <rPh sb="70" eb="72">
      <t>エイギョウ</t>
    </rPh>
    <rPh sb="72" eb="74">
      <t>ヒヨウ</t>
    </rPh>
    <rPh sb="75" eb="77">
      <t>ゾウカ</t>
    </rPh>
    <rPh sb="79" eb="85">
      <t>チホウサイショウカンキン</t>
    </rPh>
    <rPh sb="86" eb="88">
      <t>ゾウカ</t>
    </rPh>
    <rPh sb="91" eb="93">
      <t>シュウシ</t>
    </rPh>
    <rPh sb="93" eb="95">
      <t>ヒリツ</t>
    </rPh>
    <rPh sb="96" eb="98">
      <t>サクネン</t>
    </rPh>
    <rPh sb="98" eb="99">
      <t>ド</t>
    </rPh>
    <rPh sb="100" eb="101">
      <t>クラ</t>
    </rPh>
    <rPh sb="103" eb="105">
      <t>ゲンショウ</t>
    </rPh>
    <rPh sb="123" eb="125">
      <t>セイビ</t>
    </rPh>
    <rPh sb="125" eb="127">
      <t>クイキ</t>
    </rPh>
    <rPh sb="128" eb="130">
      <t>カクダイ</t>
    </rPh>
    <rPh sb="131" eb="133">
      <t>ノウギョウ</t>
    </rPh>
    <rPh sb="133" eb="135">
      <t>シュウラク</t>
    </rPh>
    <rPh sb="135" eb="137">
      <t>ハイスイ</t>
    </rPh>
    <rPh sb="139" eb="141">
      <t>トッカン</t>
    </rPh>
    <rPh sb="141" eb="143">
      <t>ゲスイ</t>
    </rPh>
    <rPh sb="144" eb="146">
      <t>セツゾク</t>
    </rPh>
    <rPh sb="150" eb="152">
      <t>クイキ</t>
    </rPh>
    <rPh sb="161" eb="163">
      <t>セツゾク</t>
    </rPh>
    <rPh sb="163" eb="165">
      <t>コスウ</t>
    </rPh>
    <rPh sb="166" eb="168">
      <t>ゾウカ</t>
    </rPh>
    <rPh sb="170" eb="172">
      <t>リョウキン</t>
    </rPh>
    <rPh sb="172" eb="174">
      <t>シュウニュウ</t>
    </rPh>
    <rPh sb="175" eb="177">
      <t>ゾウカ</t>
    </rPh>
    <rPh sb="183" eb="186">
      <t>シュウゼンヒ</t>
    </rPh>
    <rPh sb="186" eb="187">
      <t>トウ</t>
    </rPh>
    <rPh sb="188" eb="190">
      <t>ゾウカ</t>
    </rPh>
    <rPh sb="194" eb="196">
      <t>オスイ</t>
    </rPh>
    <rPh sb="196" eb="198">
      <t>ショリ</t>
    </rPh>
    <rPh sb="198" eb="199">
      <t>ヒ</t>
    </rPh>
    <rPh sb="200" eb="202">
      <t>ゾウカ</t>
    </rPh>
    <rPh sb="207" eb="209">
      <t>オスイ</t>
    </rPh>
    <rPh sb="209" eb="211">
      <t>ショリ</t>
    </rPh>
    <rPh sb="211" eb="212">
      <t>ヒ</t>
    </rPh>
    <rPh sb="213" eb="215">
      <t>ゾウカ</t>
    </rPh>
    <rPh sb="216" eb="218">
      <t>リョウキン</t>
    </rPh>
    <rPh sb="218" eb="220">
      <t>シュウニュウ</t>
    </rPh>
    <rPh sb="221" eb="223">
      <t>ゾウカ</t>
    </rPh>
    <rPh sb="224" eb="226">
      <t>ウワマワ</t>
    </rPh>
    <rPh sb="231" eb="233">
      <t>カイシュウ</t>
    </rPh>
    <rPh sb="233" eb="234">
      <t>リツ</t>
    </rPh>
    <rPh sb="242" eb="244">
      <t>ヒカク</t>
    </rPh>
    <rPh sb="246" eb="248">
      <t>カコウ</t>
    </rPh>
    <rPh sb="254" eb="256">
      <t>ヘイセイ</t>
    </rPh>
    <rPh sb="258" eb="260">
      <t>ネンド</t>
    </rPh>
    <rPh sb="261" eb="263">
      <t>イチド</t>
    </rPh>
    <rPh sb="263" eb="265">
      <t>ゲンカ</t>
    </rPh>
    <rPh sb="266" eb="268">
      <t>ジョウショウ</t>
    </rPh>
    <rPh sb="272" eb="274">
      <t>オスイ</t>
    </rPh>
    <rPh sb="274" eb="276">
      <t>ショリ</t>
    </rPh>
    <rPh sb="276" eb="277">
      <t>ヒ</t>
    </rPh>
    <rPh sb="278" eb="280">
      <t>ネンネン</t>
    </rPh>
    <rPh sb="280" eb="282">
      <t>ゾウカ</t>
    </rPh>
    <rPh sb="287" eb="288">
      <t>クワ</t>
    </rPh>
    <rPh sb="290" eb="292">
      <t>セイビ</t>
    </rPh>
    <rPh sb="292" eb="294">
      <t>クイキ</t>
    </rPh>
    <rPh sb="295" eb="297">
      <t>カクダイ</t>
    </rPh>
    <rPh sb="298" eb="300">
      <t>ノウギョウ</t>
    </rPh>
    <rPh sb="300" eb="302">
      <t>シュウラク</t>
    </rPh>
    <rPh sb="302" eb="304">
      <t>ハイスイ</t>
    </rPh>
    <rPh sb="306" eb="308">
      <t>トッカン</t>
    </rPh>
    <rPh sb="308" eb="310">
      <t>ゲスイ</t>
    </rPh>
    <rPh sb="311" eb="313">
      <t>セツゾク</t>
    </rPh>
    <rPh sb="317" eb="319">
      <t>クイキ</t>
    </rPh>
    <rPh sb="328" eb="330">
      <t>セツゾク</t>
    </rPh>
    <rPh sb="330" eb="331">
      <t>リツ</t>
    </rPh>
    <rPh sb="332" eb="334">
      <t>コウジョウ</t>
    </rPh>
    <rPh sb="336" eb="340">
      <t>ユウシュウスイリョウ</t>
    </rPh>
    <rPh sb="341" eb="343">
      <t>ゾウカ</t>
    </rPh>
    <rPh sb="351" eb="353">
      <t>オスイ</t>
    </rPh>
    <rPh sb="353" eb="355">
      <t>ショリ</t>
    </rPh>
    <rPh sb="355" eb="357">
      <t>ゲンカ</t>
    </rPh>
    <rPh sb="358" eb="359">
      <t>ヨコ</t>
    </rPh>
    <rPh sb="375" eb="377">
      <t>セツゾク</t>
    </rPh>
    <rPh sb="377" eb="379">
      <t>コスウ</t>
    </rPh>
    <rPh sb="380" eb="382">
      <t>ゾウカ</t>
    </rPh>
    <rPh sb="385" eb="387">
      <t>セツゾク</t>
    </rPh>
    <rPh sb="387" eb="388">
      <t>リツ</t>
    </rPh>
    <rPh sb="389" eb="391">
      <t>コウジョウ</t>
    </rPh>
    <rPh sb="393" eb="396">
      <t>スイセンカ</t>
    </rPh>
    <rPh sb="396" eb="397">
      <t>リツ</t>
    </rPh>
    <rPh sb="398" eb="400">
      <t>ネンネン</t>
    </rPh>
    <rPh sb="400" eb="402">
      <t>ジョウショウ</t>
    </rPh>
    <rPh sb="402" eb="404">
      <t>ケイコウ</t>
    </rPh>
    <rPh sb="408" eb="410">
      <t>コンゴ</t>
    </rPh>
    <rPh sb="415" eb="417">
      <t>セツゾク</t>
    </rPh>
    <rPh sb="417" eb="418">
      <t>リツ</t>
    </rPh>
    <rPh sb="418" eb="420">
      <t>コウジョウ</t>
    </rPh>
    <rPh sb="424" eb="426">
      <t>セツゾク</t>
    </rPh>
    <rPh sb="426" eb="428">
      <t>スイシン</t>
    </rPh>
    <rPh sb="429" eb="430">
      <t>ツト</t>
    </rPh>
    <rPh sb="437" eb="43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</si>
</sst>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16.14</c:v>
                </c:pt>
                <c:pt idx="1">
                  <c:v>9.0299999999999994</c:v>
                </c:pt>
                <c:pt idx="2">
                  <c:v>8.3800000000000008</c:v>
                </c:pt>
                <c:pt idx="3">
                  <c:v>5.61</c:v>
                </c:pt>
                <c:pt idx="4">
                  <c:v>5.42</c:v>
                </c:pt>
              </c:numCache>
            </c:numRef>
          </c:val>
          <c:extLst>
            <c:ext xmlns:c16="http://schemas.microsoft.com/office/drawing/2014/chart" uri="{C3380CC4-5D6E-409C-BE32-E72D297353CC}">
              <c16:uniqueId val="{00000000-8691-4037-B723-574A4EAC1CE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0.09</c:v>
                </c:pt>
                <c:pt idx="3">
                  <c:v>0.09</c:v>
                </c:pt>
                <c:pt idx="4">
                  <c:v>0.13</c:v>
                </c:pt>
              </c:numCache>
            </c:numRef>
          </c:val>
          <c:smooth val="0"/>
          <c:extLst>
            <c:ext xmlns:c16="http://schemas.microsoft.com/office/drawing/2014/chart" uri="{C3380CC4-5D6E-409C-BE32-E72D297353CC}">
              <c16:uniqueId val="{00000001-8691-4037-B723-574A4EAC1CE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F0-4BB1-96D4-3F5E6F3F141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42.9</c:v>
                </c:pt>
                <c:pt idx="3">
                  <c:v>43.36</c:v>
                </c:pt>
                <c:pt idx="4">
                  <c:v>42.56</c:v>
                </c:pt>
              </c:numCache>
            </c:numRef>
          </c:val>
          <c:smooth val="0"/>
          <c:extLst>
            <c:ext xmlns:c16="http://schemas.microsoft.com/office/drawing/2014/chart" uri="{C3380CC4-5D6E-409C-BE32-E72D297353CC}">
              <c16:uniqueId val="{00000001-1BF0-4BB1-96D4-3F5E6F3F141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62.06</c:v>
                </c:pt>
                <c:pt idx="1">
                  <c:v>61.95</c:v>
                </c:pt>
                <c:pt idx="2">
                  <c:v>62.27</c:v>
                </c:pt>
                <c:pt idx="3">
                  <c:v>65.72</c:v>
                </c:pt>
                <c:pt idx="4">
                  <c:v>68.45</c:v>
                </c:pt>
              </c:numCache>
            </c:numRef>
          </c:val>
          <c:extLst>
            <c:ext xmlns:c16="http://schemas.microsoft.com/office/drawing/2014/chart" uri="{C3380CC4-5D6E-409C-BE32-E72D297353CC}">
              <c16:uniqueId val="{00000000-6404-47CD-A171-0F72B1DA643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83.5</c:v>
                </c:pt>
                <c:pt idx="3">
                  <c:v>83.06</c:v>
                </c:pt>
                <c:pt idx="4">
                  <c:v>83.32</c:v>
                </c:pt>
              </c:numCache>
            </c:numRef>
          </c:val>
          <c:smooth val="0"/>
          <c:extLst>
            <c:ext xmlns:c16="http://schemas.microsoft.com/office/drawing/2014/chart" uri="{C3380CC4-5D6E-409C-BE32-E72D297353CC}">
              <c16:uniqueId val="{00000001-6404-47CD-A171-0F72B1DA643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94.66</c:v>
                </c:pt>
                <c:pt idx="1">
                  <c:v>95.63</c:v>
                </c:pt>
                <c:pt idx="2">
                  <c:v>99.17</c:v>
                </c:pt>
                <c:pt idx="3">
                  <c:v>93.88</c:v>
                </c:pt>
                <c:pt idx="4">
                  <c:v>92.43</c:v>
                </c:pt>
              </c:numCache>
            </c:numRef>
          </c:val>
          <c:extLst>
            <c:ext xmlns:c16="http://schemas.microsoft.com/office/drawing/2014/chart" uri="{C3380CC4-5D6E-409C-BE32-E72D297353CC}">
              <c16:uniqueId val="{00000000-8BE1-4A67-AFE5-D30D83E9C63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E1-4A67-AFE5-D30D83E9C63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79-478D-9382-BDD46436686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79-478D-9382-BDD46436686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1E-4F09-9B9A-5A0A9E11961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1E-4F09-9B9A-5A0A9E11961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97-4903-863A-A95BA38BEAD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97-4903-863A-A95BA38BEAD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5D-4526-9AF9-BDA9E41FAE9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5D-4526-9AF9-BDA9E41FAE9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24-4321-8CFB-B51C40F285E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1298.9100000000001</c:v>
                </c:pt>
                <c:pt idx="3">
                  <c:v>1243.71</c:v>
                </c:pt>
                <c:pt idx="4">
                  <c:v>1194.1500000000001</c:v>
                </c:pt>
              </c:numCache>
            </c:numRef>
          </c:val>
          <c:smooth val="0"/>
          <c:extLst>
            <c:ext xmlns:c16="http://schemas.microsoft.com/office/drawing/2014/chart" uri="{C3380CC4-5D6E-409C-BE32-E72D297353CC}">
              <c16:uniqueId val="{00000001-0A24-4321-8CFB-B51C40F285E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84.93</c:v>
                </c:pt>
                <c:pt idx="1">
                  <c:v>86.26</c:v>
                </c:pt>
                <c:pt idx="2">
                  <c:v>84.24</c:v>
                </c:pt>
                <c:pt idx="3">
                  <c:v>87.78</c:v>
                </c:pt>
                <c:pt idx="4">
                  <c:v>85.41</c:v>
                </c:pt>
              </c:numCache>
            </c:numRef>
          </c:val>
          <c:extLst>
            <c:ext xmlns:c16="http://schemas.microsoft.com/office/drawing/2014/chart" uri="{C3380CC4-5D6E-409C-BE32-E72D297353CC}">
              <c16:uniqueId val="{00000000-8D2F-4CBD-A308-29389730075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69.87</c:v>
                </c:pt>
                <c:pt idx="3">
                  <c:v>74.3</c:v>
                </c:pt>
                <c:pt idx="4">
                  <c:v>72.260000000000005</c:v>
                </c:pt>
              </c:numCache>
            </c:numRef>
          </c:val>
          <c:smooth val="0"/>
          <c:extLst>
            <c:ext xmlns:c16="http://schemas.microsoft.com/office/drawing/2014/chart" uri="{C3380CC4-5D6E-409C-BE32-E72D297353CC}">
              <c16:uniqueId val="{00000001-8D2F-4CBD-A308-29389730075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178.52</c:v>
                </c:pt>
                <c:pt idx="3">
                  <c:v>150</c:v>
                </c:pt>
                <c:pt idx="4">
                  <c:v>150</c:v>
                </c:pt>
              </c:numCache>
            </c:numRef>
          </c:val>
          <c:extLst>
            <c:ext xmlns:c16="http://schemas.microsoft.com/office/drawing/2014/chart" uri="{C3380CC4-5D6E-409C-BE32-E72D297353CC}">
              <c16:uniqueId val="{00000000-38EA-465D-98EE-350159A040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234.96</c:v>
                </c:pt>
                <c:pt idx="3">
                  <c:v>221.81</c:v>
                </c:pt>
                <c:pt idx="4">
                  <c:v>230.02</c:v>
                </c:pt>
              </c:numCache>
            </c:numRef>
          </c:val>
          <c:smooth val="0"/>
          <c:extLst>
            <c:ext xmlns:c16="http://schemas.microsoft.com/office/drawing/2014/chart" uri="{C3380CC4-5D6E-409C-BE32-E72D297353CC}">
              <c16:uniqueId val="{00000001-38EA-465D-98EE-350159A040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甘楽町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13202</v>
      </c>
      <c r="AM8" s="68"/>
      <c r="AN8" s="68"/>
      <c r="AO8" s="68"/>
      <c r="AP8" s="68"/>
      <c r="AQ8" s="68"/>
      <c r="AR8" s="68"/>
      <c r="AS8" s="68"/>
      <c r="AT8" s="67">
        <f>データ!T6</f>
        <v>58.61</v>
      </c>
      <c r="AU8" s="67"/>
      <c r="AV8" s="67"/>
      <c r="AW8" s="67"/>
      <c r="AX8" s="67"/>
      <c r="AY8" s="67"/>
      <c r="AZ8" s="67"/>
      <c r="BA8" s="67"/>
      <c r="BB8" s="67">
        <f>データ!U6</f>
        <v>225.25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29.02</v>
      </c>
      <c r="Q10" s="67"/>
      <c r="R10" s="67"/>
      <c r="S10" s="67"/>
      <c r="T10" s="67"/>
      <c r="U10" s="67"/>
      <c r="V10" s="67"/>
      <c r="W10" s="67">
        <f>データ!Q6</f>
        <v>90.01</v>
      </c>
      <c r="X10" s="67"/>
      <c r="Y10" s="67"/>
      <c r="Z10" s="67"/>
      <c r="AA10" s="67"/>
      <c r="AB10" s="67"/>
      <c r="AC10" s="67"/>
      <c r="AD10" s="68">
        <f>データ!R6</f>
        <v>2430</v>
      </c>
      <c r="AE10" s="68"/>
      <c r="AF10" s="68"/>
      <c r="AG10" s="68"/>
      <c r="AH10" s="68"/>
      <c r="AI10" s="68"/>
      <c r="AJ10" s="68"/>
      <c r="AK10" s="2"/>
      <c r="AL10" s="68">
        <f>データ!V6</f>
        <v>3826</v>
      </c>
      <c r="AM10" s="68"/>
      <c r="AN10" s="68"/>
      <c r="AO10" s="68"/>
      <c r="AP10" s="68"/>
      <c r="AQ10" s="68"/>
      <c r="AR10" s="68"/>
      <c r="AS10" s="68"/>
      <c r="AT10" s="67">
        <f>データ!W6</f>
        <v>1.88</v>
      </c>
      <c r="AU10" s="67"/>
      <c r="AV10" s="67"/>
      <c r="AW10" s="67"/>
      <c r="AX10" s="67"/>
      <c r="AY10" s="67"/>
      <c r="AZ10" s="67"/>
      <c r="BA10" s="67"/>
      <c r="BB10" s="67">
        <f>データ!X6</f>
        <v>2035.11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LVL1p/B7ag8OrucSkckNyg2iGfFuGvRJJIEGPGfkP2hE4/V5qFpVc4dD+PRDofkRG2yc0VPKNYIkDuMBwVDbFw==" saltValue="1gJf1nsdTsbnt8p2Ku50l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103845</v>
      </c>
      <c r="D6" s="33">
        <f t="shared" si="3"/>
        <v>47</v>
      </c>
      <c r="E6" s="33">
        <f t="shared" si="3"/>
        <v>17</v>
      </c>
      <c r="F6" s="33">
        <f t="shared" si="3"/>
        <v>4</v>
      </c>
      <c r="G6" s="33">
        <f t="shared" si="3"/>
        <v>0</v>
      </c>
      <c r="H6" s="33" t="str">
        <f t="shared" si="3"/>
        <v>群馬県　甘楽町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29.02</v>
      </c>
      <c r="Q6" s="34">
        <f t="shared" si="3"/>
        <v>90.01</v>
      </c>
      <c r="R6" s="34">
        <f t="shared" si="3"/>
        <v>2430</v>
      </c>
      <c r="S6" s="34">
        <f t="shared" si="3"/>
        <v>13202</v>
      </c>
      <c r="T6" s="34">
        <f t="shared" si="3"/>
        <v>58.61</v>
      </c>
      <c r="U6" s="34">
        <f t="shared" si="3"/>
        <v>225.25</v>
      </c>
      <c r="V6" s="34">
        <f t="shared" si="3"/>
        <v>3826</v>
      </c>
      <c r="W6" s="34">
        <f t="shared" si="3"/>
        <v>1.88</v>
      </c>
      <c r="X6" s="34">
        <f t="shared" si="3"/>
        <v>2035.11</v>
      </c>
      <c r="Y6" s="35">
        <f>IF(Y7="",NA(),Y7)</f>
        <v>94.66</v>
      </c>
      <c r="Z6" s="35">
        <f t="shared" ref="Z6:AH6" si="4">IF(Z7="",NA(),Z7)</f>
        <v>95.63</v>
      </c>
      <c r="AA6" s="35">
        <f t="shared" si="4"/>
        <v>99.17</v>
      </c>
      <c r="AB6" s="35">
        <f t="shared" si="4"/>
        <v>93.88</v>
      </c>
      <c r="AC6" s="35">
        <f t="shared" si="4"/>
        <v>92.43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1671.86</v>
      </c>
      <c r="BL6" s="35">
        <f t="shared" si="7"/>
        <v>1673.47</v>
      </c>
      <c r="BM6" s="35">
        <f t="shared" si="7"/>
        <v>1298.9100000000001</v>
      </c>
      <c r="BN6" s="35">
        <f t="shared" si="7"/>
        <v>1243.71</v>
      </c>
      <c r="BO6" s="35">
        <f t="shared" si="7"/>
        <v>1194.1500000000001</v>
      </c>
      <c r="BP6" s="34" t="str">
        <f>IF(BP7="","",IF(BP7="-","【-】","【"&amp;SUBSTITUTE(TEXT(BP7,"#,##0.00"),"-","△")&amp;"】"))</f>
        <v>【1,209.40】</v>
      </c>
      <c r="BQ6" s="35">
        <f>IF(BQ7="",NA(),BQ7)</f>
        <v>84.93</v>
      </c>
      <c r="BR6" s="35">
        <f t="shared" ref="BR6:BZ6" si="8">IF(BR7="",NA(),BR7)</f>
        <v>86.26</v>
      </c>
      <c r="BS6" s="35">
        <f t="shared" si="8"/>
        <v>84.24</v>
      </c>
      <c r="BT6" s="35">
        <f t="shared" si="8"/>
        <v>87.78</v>
      </c>
      <c r="BU6" s="35">
        <f t="shared" si="8"/>
        <v>85.41</v>
      </c>
      <c r="BV6" s="35">
        <f t="shared" si="8"/>
        <v>50.54</v>
      </c>
      <c r="BW6" s="35">
        <f t="shared" si="8"/>
        <v>49.22</v>
      </c>
      <c r="BX6" s="35">
        <f t="shared" si="8"/>
        <v>69.87</v>
      </c>
      <c r="BY6" s="35">
        <f t="shared" si="8"/>
        <v>74.3</v>
      </c>
      <c r="BZ6" s="35">
        <f t="shared" si="8"/>
        <v>72.260000000000005</v>
      </c>
      <c r="CA6" s="34" t="str">
        <f>IF(CA7="","",IF(CA7="-","【-】","【"&amp;SUBSTITUTE(TEXT(CA7,"#,##0.00"),"-","△")&amp;"】"))</f>
        <v>【74.48】</v>
      </c>
      <c r="CB6" s="35">
        <f>IF(CB7="",NA(),CB7)</f>
        <v>150</v>
      </c>
      <c r="CC6" s="35">
        <f t="shared" ref="CC6:CK6" si="9">IF(CC7="",NA(),CC7)</f>
        <v>150</v>
      </c>
      <c r="CD6" s="35">
        <f t="shared" si="9"/>
        <v>178.52</v>
      </c>
      <c r="CE6" s="35">
        <f t="shared" si="9"/>
        <v>150</v>
      </c>
      <c r="CF6" s="35">
        <f t="shared" si="9"/>
        <v>150</v>
      </c>
      <c r="CG6" s="35">
        <f t="shared" si="9"/>
        <v>320.36</v>
      </c>
      <c r="CH6" s="35">
        <f t="shared" si="9"/>
        <v>332.02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42.9</v>
      </c>
      <c r="CU6" s="35">
        <f t="shared" si="10"/>
        <v>43.36</v>
      </c>
      <c r="CV6" s="35">
        <f t="shared" si="10"/>
        <v>42.56</v>
      </c>
      <c r="CW6" s="34" t="str">
        <f>IF(CW7="","",IF(CW7="-","【-】","【"&amp;SUBSTITUTE(TEXT(CW7,"#,##0.00"),"-","△")&amp;"】"))</f>
        <v>【42.82】</v>
      </c>
      <c r="CX6" s="35">
        <f>IF(CX7="",NA(),CX7)</f>
        <v>62.06</v>
      </c>
      <c r="CY6" s="35">
        <f t="shared" ref="CY6:DG6" si="11">IF(CY7="",NA(),CY7)</f>
        <v>61.95</v>
      </c>
      <c r="CZ6" s="35">
        <f t="shared" si="11"/>
        <v>62.27</v>
      </c>
      <c r="DA6" s="35">
        <f t="shared" si="11"/>
        <v>65.72</v>
      </c>
      <c r="DB6" s="35">
        <f t="shared" si="11"/>
        <v>68.45</v>
      </c>
      <c r="DC6" s="35">
        <f t="shared" si="11"/>
        <v>70.14</v>
      </c>
      <c r="DD6" s="35">
        <f t="shared" si="11"/>
        <v>68.83</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16.14</v>
      </c>
      <c r="EF6" s="35">
        <f t="shared" ref="EF6:EN6" si="14">IF(EF7="",NA(),EF7)</f>
        <v>9.0299999999999994</v>
      </c>
      <c r="EG6" s="35">
        <f t="shared" si="14"/>
        <v>8.3800000000000008</v>
      </c>
      <c r="EH6" s="35">
        <f t="shared" si="14"/>
        <v>5.61</v>
      </c>
      <c r="EI6" s="35">
        <f t="shared" si="14"/>
        <v>5.42</v>
      </c>
      <c r="EJ6" s="35">
        <f t="shared" si="14"/>
        <v>0.08</v>
      </c>
      <c r="EK6" s="35">
        <f t="shared" si="14"/>
        <v>0.26</v>
      </c>
      <c r="EL6" s="35">
        <f t="shared" si="14"/>
        <v>0.09</v>
      </c>
      <c r="EM6" s="35">
        <f t="shared" si="14"/>
        <v>0.09</v>
      </c>
      <c r="EN6" s="35">
        <f t="shared" si="14"/>
        <v>0.13</v>
      </c>
      <c r="EO6" s="34" t="str">
        <f>IF(EO7="","",IF(EO7="-","【-】","【"&amp;SUBSTITUTE(TEXT(EO7,"#,##0.00"),"-","△")&amp;"】"))</f>
        <v>【0.12】</v>
      </c>
    </row>
    <row r="7" spans="1:145" s="36" customFormat="1" x14ac:dyDescent="0.15">
      <c r="A7" s="28"/>
      <c r="B7" s="37">
        <v>2018</v>
      </c>
      <c r="C7" s="37">
        <v>103845</v>
      </c>
      <c r="D7" s="37">
        <v>47</v>
      </c>
      <c r="E7" s="37">
        <v>17</v>
      </c>
      <c r="F7" s="37">
        <v>4</v>
      </c>
      <c r="G7" s="37">
        <v>0</v>
      </c>
      <c r="H7" s="37" t="s">
        <v>98</v>
      </c>
      <c r="I7" s="37" t="s">
        <v>99</v>
      </c>
      <c r="J7" s="37" t="s">
        <v>100</v>
      </c>
      <c r="K7" s="37" t="s">
        <v>101</v>
      </c>
      <c r="L7" s="37" t="s">
        <v>102</v>
      </c>
      <c r="M7" s="37" t="s">
        <v>103</v>
      </c>
      <c r="N7" s="38" t="s">
        <v>104</v>
      </c>
      <c r="O7" s="38" t="s">
        <v>105</v>
      </c>
      <c r="P7" s="38">
        <v>29.02</v>
      </c>
      <c r="Q7" s="38">
        <v>90.01</v>
      </c>
      <c r="R7" s="38">
        <v>2430</v>
      </c>
      <c r="S7" s="38">
        <v>13202</v>
      </c>
      <c r="T7" s="38">
        <v>58.61</v>
      </c>
      <c r="U7" s="38">
        <v>225.25</v>
      </c>
      <c r="V7" s="38">
        <v>3826</v>
      </c>
      <c r="W7" s="38">
        <v>1.88</v>
      </c>
      <c r="X7" s="38">
        <v>2035.11</v>
      </c>
      <c r="Y7" s="38">
        <v>94.66</v>
      </c>
      <c r="Z7" s="38">
        <v>95.63</v>
      </c>
      <c r="AA7" s="38">
        <v>99.17</v>
      </c>
      <c r="AB7" s="38">
        <v>93.88</v>
      </c>
      <c r="AC7" s="38">
        <v>92.43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1671.86</v>
      </c>
      <c r="BL7" s="38">
        <v>1673.47</v>
      </c>
      <c r="BM7" s="38">
        <v>1298.9100000000001</v>
      </c>
      <c r="BN7" s="38">
        <v>1243.71</v>
      </c>
      <c r="BO7" s="38">
        <v>1194.1500000000001</v>
      </c>
      <c r="BP7" s="38">
        <v>1209.4000000000001</v>
      </c>
      <c r="BQ7" s="38">
        <v>84.93</v>
      </c>
      <c r="BR7" s="38">
        <v>86.26</v>
      </c>
      <c r="BS7" s="38">
        <v>84.24</v>
      </c>
      <c r="BT7" s="38">
        <v>87.78</v>
      </c>
      <c r="BU7" s="38">
        <v>85.41</v>
      </c>
      <c r="BV7" s="38">
        <v>50.54</v>
      </c>
      <c r="BW7" s="38">
        <v>49.22</v>
      </c>
      <c r="BX7" s="38">
        <v>69.87</v>
      </c>
      <c r="BY7" s="38">
        <v>74.3</v>
      </c>
      <c r="BZ7" s="38">
        <v>72.260000000000005</v>
      </c>
      <c r="CA7" s="38">
        <v>74.48</v>
      </c>
      <c r="CB7" s="38">
        <v>150</v>
      </c>
      <c r="CC7" s="38">
        <v>150</v>
      </c>
      <c r="CD7" s="38">
        <v>178.52</v>
      </c>
      <c r="CE7" s="38">
        <v>150</v>
      </c>
      <c r="CF7" s="38">
        <v>150</v>
      </c>
      <c r="CG7" s="38">
        <v>320.36</v>
      </c>
      <c r="CH7" s="38">
        <v>332.02</v>
      </c>
      <c r="CI7" s="38">
        <v>234.96</v>
      </c>
      <c r="CJ7" s="38">
        <v>221.81</v>
      </c>
      <c r="CK7" s="38">
        <v>230.02</v>
      </c>
      <c r="CL7" s="38">
        <v>219.46</v>
      </c>
      <c r="CM7" s="38" t="s">
        <v>104</v>
      </c>
      <c r="CN7" s="38" t="s">
        <v>104</v>
      </c>
      <c r="CO7" s="38" t="s">
        <v>104</v>
      </c>
      <c r="CP7" s="38" t="s">
        <v>104</v>
      </c>
      <c r="CQ7" s="38" t="s">
        <v>104</v>
      </c>
      <c r="CR7" s="38">
        <v>34.74</v>
      </c>
      <c r="CS7" s="38">
        <v>36.65</v>
      </c>
      <c r="CT7" s="38">
        <v>42.9</v>
      </c>
      <c r="CU7" s="38">
        <v>43.36</v>
      </c>
      <c r="CV7" s="38">
        <v>42.56</v>
      </c>
      <c r="CW7" s="38">
        <v>42.82</v>
      </c>
      <c r="CX7" s="38">
        <v>62.06</v>
      </c>
      <c r="CY7" s="38">
        <v>61.95</v>
      </c>
      <c r="CZ7" s="38">
        <v>62.27</v>
      </c>
      <c r="DA7" s="38">
        <v>65.72</v>
      </c>
      <c r="DB7" s="38">
        <v>68.45</v>
      </c>
      <c r="DC7" s="38">
        <v>70.14</v>
      </c>
      <c r="DD7" s="38">
        <v>68.83</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16.14</v>
      </c>
      <c r="EF7" s="38">
        <v>9.0299999999999994</v>
      </c>
      <c r="EG7" s="38">
        <v>8.3800000000000008</v>
      </c>
      <c r="EH7" s="38">
        <v>5.61</v>
      </c>
      <c r="EI7" s="38">
        <v>5.42</v>
      </c>
      <c r="EJ7" s="38">
        <v>0.08</v>
      </c>
      <c r="EK7" s="38">
        <v>0.26</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2020-02-14T03:57:33Z</cp:lastPrinted>
  <dcterms:created xsi:type="dcterms:W3CDTF">2019-12-05T05:11:19Z</dcterms:created>
  <dcterms:modified xsi:type="dcterms:W3CDTF">2020-02-14T03:57:38Z</dcterms:modified>
  <cp:category/>
</cp:coreProperties>
</file>