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1(H30調査)\50_経営比較分析表\05 確認済みファイル（HP掲載用）\20 中之条町○□■△\"/>
    </mc:Choice>
  </mc:AlternateContent>
  <workbookProtection workbookAlgorithmName="SHA-512" workbookHashValue="PSl0iZD9XB/E3pahGpJU5e3ZfUQ/C+sUUxTYp98D6lL5LNh9LtkVZY9sVarpl6J6y9Xsjr2qAwYyF/ZKmW59SA==" workbookSaltValue="/7vsRIvS4vBi9QWDXYOmA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AD10" i="4" s="1"/>
  <c r="Q6" i="5"/>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P10" i="4"/>
  <c r="I10" i="4"/>
  <c r="BB8"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<sst xmlns="http://schemas.openxmlformats.org/spreadsheetml/2006/main" count="228" uniqueCount="114">
  <si>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</si>
  <si>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</si>
  <si>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</si>
  <si>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</si>
  <si>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</si>
  <si>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</si>
  <si>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</si>
  <si>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</si>
  <si>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</si>
  <si>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</si>
  <si>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</si>
  <si>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</si>
  <si>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</si>
  <si>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</si>
  <si>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</si>
  <si>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</si>
  <si>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</si>
  <si>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</si>
  <si>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</si>
  <si>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</si>
  <si>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</si>
  <si>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</si>
  <si>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</si>
  <si>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</si>
  <si>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</si>
  <si>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</si>
  <si>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</si>
  <si>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</si>
  <si>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</si>
  <si>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</si>
  <si>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</si>
  <si>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</si>
  <si>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</si>
  <si>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</si>
  <si>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</si>
  <si>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</si>
  <si>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</si>
  <si>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</si>
  <si>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</si>
  <si>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</si>
  <si>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</si>
  <si>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</si>
  <si>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</si>
  <si>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</si>
  <si>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</si>
  <si>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</si>
  <si>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</si>
  <si>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</si>
  <si>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</si>
  <si>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</si>
  <si>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</si>
  <si>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</si>
  <si>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</si>
  <si>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</si>
  <si>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</si>
  <si>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</si>
  <si>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</si>
  <si>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</si>
  <si>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</si>
  <si>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</si>
  <si>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</si>
  <si>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</si>
  <si>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</si>
  <si>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</si>
  <si>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</si>
  <si>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</si>
  <si>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</si>
  <si>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</si>
  <si>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</si>
  <si>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</si>
  <si>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</si>
  <si>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</si>
  <si>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</si>
  <si>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</si>
  <si>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</si>
  <si>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</si>
  <si>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</si>
  <si>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</si>
  <si>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</si>
  <si>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</si>
  <si>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</si>
  <si>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</si>
  <si>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</si>
  <si>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</si>
  <si>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</si>
  <si>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</si>
  <si>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</si>
  <si>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</si>
  <si>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</si>
  <si>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</si>
  <si>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</si>
  <si>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</si>
  <si>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</si>
  <si>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</si>
  <si>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</si>
  <si>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</si>
  <si>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</si>
  <si>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</si>
  <si>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中之条町</t>
  </si>
  <si>
    <t>法非適用</t>
  </si>
  <si>
    <t>下水道事業</t>
  </si>
  <si>
    <t>特定環境保全公共下水道</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</si>
  <si>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</si>
  <si>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</si>
  <si>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</si>
  <si>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</si>
  <si>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</si>
  <si>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</si>
  <si>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</si>
  <si>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</si>
  <si>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</si>
  <si>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③管渠改善率 
　昭和６１年３月に供用を開始し、平成３０年度で３２年が経過した。
　現在計画的に改善を行っているため、継続して行う必要がある。
　平成２６年度の管渠改善は、中之条町全体が過疎地域に指定され過疎債を活用して実施することが望ましいことから、予定箇所を翌年度に回し実施を見送った。</t>
    <phoneticPr fontId="4"/>
  </si>
  <si>
    <t xml:space="preserve">施設修繕費等に加え計画的に老朽管の更新を行っている状況
　歳出の増加が見込まれるが、企業債の有効活用、維持管理費等の効率化を図りつつ使用料の改定を視野に入れ経営改善していく必要がある。
</t>
    <phoneticPr fontId="4"/>
  </si>
  <si>
    <t xml:space="preserve">①収益的収支比率
　処理区が四万温泉と沢渡温泉を含む地区なので値に変動はあるが、収支は赤字が続いている状況。平成30年度はさらに一般会計からの繰入金が増えたため。
④企業債残高対事業規模比率
　平成２１年度より計画的に管更正を実施し、企業債の借入れを行っており、平成30年度は増加した。
⑤経費回収率
　使用料で回収すべき経費を賄えていない状況
⑥汚水処理原価
　横這い傾向にあるが、維持管理費等の効率化を図り原価を抑えている状況
⑦施設利用率
　処理区が四万温泉と沢渡温泉を含む地区なので処理水量に変動はあるが、建設当時に比べ来客数が減少していることから減少傾向にある。
⑧水洗化率
　水洗便所の整備が進み１００％に近い値で横這い傾向にある。
現状・課題のコメント
　水洗化率は１００％に近い値ではあるが、処理区が四万温泉と沢渡温泉を含む地区であり来客数により使用料の変動が見られ、近年は減少傾向にあるので一般会計からの繰入金に依存している状況
　維持管理費等の効率化を図りつつ使用料の改定を視野に入れ経営改善していく必要がある。
</t>
    <rPh sb="131" eb="133">
      <t>ヘイセイ</t>
    </rPh>
    <rPh sb="135" eb="137">
      <t>ネンド</t>
    </rPh>
    <rPh sb="138" eb="140">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</si>
</sst>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
                  <c:v>0</c:v>
                </c:pt>
                <c:pt idx="1">
                  <c:v>0.63</c:v>
                </c:pt>
                <c:pt idx="2">
                  <c:v>0.93</c:v>
                </c:pt>
                <c:pt idx="3">
                  <c:v>0.47</c:v>
                </c:pt>
                <c:pt idx="4">
                  <c:v>0.67</c:v>
                </c:pt>
              </c:numCache>
            </c:numRef>
          </c:val>
          <c:extLst>
            <c:ext xmlns:c16="http://schemas.microsoft.com/office/drawing/2014/chart" uri="{C3380CC4-5D6E-409C-BE32-E72D297353CC}">
              <c16:uniqueId val="{00000000-FEC6-4DE1-AEF9-3462BDB6073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0.08</c:v>
                </c:pt>
                <c:pt idx="2">
                  <c:v>0.04</c:v>
                </c:pt>
                <c:pt idx="3">
                  <c:v>0.15</c:v>
                </c:pt>
                <c:pt idx="4">
                  <c:v>0.06</c:v>
                </c:pt>
              </c:numCache>
            </c:numRef>
          </c:val>
          <c:smooth val="0"/>
          <c:extLst>
            <c:ext xmlns:c16="http://schemas.microsoft.com/office/drawing/2014/chart" uri="{C3380CC4-5D6E-409C-BE32-E72D297353CC}">
              <c16:uniqueId val="{00000001-FEC6-4DE1-AEF9-3462BDB6073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46.86</c:v>
                </c:pt>
                <c:pt idx="1">
                  <c:v>45.99</c:v>
                </c:pt>
                <c:pt idx="2">
                  <c:v>41.06</c:v>
                </c:pt>
                <c:pt idx="3">
                  <c:v>40.56</c:v>
                </c:pt>
                <c:pt idx="4">
                  <c:v>38.44</c:v>
                </c:pt>
              </c:numCache>
            </c:numRef>
          </c:val>
          <c:extLst>
            <c:ext xmlns:c16="http://schemas.microsoft.com/office/drawing/2014/chart" uri="{C3380CC4-5D6E-409C-BE32-E72D297353CC}">
              <c16:uniqueId val="{00000000-3FE7-490B-B95B-50CB9F307A5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39.25</c:v>
                </c:pt>
                <c:pt idx="2">
                  <c:v>43.18</c:v>
                </c:pt>
                <c:pt idx="3">
                  <c:v>42.38</c:v>
                </c:pt>
                <c:pt idx="4">
                  <c:v>46.17</c:v>
                </c:pt>
              </c:numCache>
            </c:numRef>
          </c:val>
          <c:smooth val="0"/>
          <c:extLst>
            <c:ext xmlns:c16="http://schemas.microsoft.com/office/drawing/2014/chart" uri="{C3380CC4-5D6E-409C-BE32-E72D297353CC}">
              <c16:uniqueId val="{00000001-3FE7-490B-B95B-50CB9F307A5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98.05</c:v>
                </c:pt>
                <c:pt idx="1">
                  <c:v>97.59</c:v>
                </c:pt>
                <c:pt idx="2">
                  <c:v>97.52</c:v>
                </c:pt>
                <c:pt idx="3">
                  <c:v>97.67</c:v>
                </c:pt>
                <c:pt idx="4">
                  <c:v>96.2</c:v>
                </c:pt>
              </c:numCache>
            </c:numRef>
          </c:val>
          <c:extLst>
            <c:ext xmlns:c16="http://schemas.microsoft.com/office/drawing/2014/chart" uri="{C3380CC4-5D6E-409C-BE32-E72D297353CC}">
              <c16:uniqueId val="{00000000-256A-496D-BAB9-482E8EEB91B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86.43</c:v>
                </c:pt>
                <c:pt idx="2">
                  <c:v>86.43</c:v>
                </c:pt>
                <c:pt idx="3">
                  <c:v>87.01</c:v>
                </c:pt>
                <c:pt idx="4">
                  <c:v>87.84</c:v>
                </c:pt>
              </c:numCache>
            </c:numRef>
          </c:val>
          <c:smooth val="0"/>
          <c:extLst>
            <c:ext xmlns:c16="http://schemas.microsoft.com/office/drawing/2014/chart" uri="{C3380CC4-5D6E-409C-BE32-E72D297353CC}">
              <c16:uniqueId val="{00000001-256A-496D-BAB9-482E8EEB91B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70.92</c:v>
                </c:pt>
                <c:pt idx="1">
                  <c:v>79.08</c:v>
                </c:pt>
                <c:pt idx="2">
                  <c:v>95.66</c:v>
                </c:pt>
                <c:pt idx="3">
                  <c:v>101.42</c:v>
                </c:pt>
                <c:pt idx="4">
                  <c:v>103.74</c:v>
                </c:pt>
              </c:numCache>
            </c:numRef>
          </c:val>
          <c:extLst>
            <c:ext xmlns:c16="http://schemas.microsoft.com/office/drawing/2014/chart" uri="{C3380CC4-5D6E-409C-BE32-E72D297353CC}">
              <c16:uniqueId val="{00000000-1639-4900-825E-B6F4FA100D3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39-4900-825E-B6F4FA100D3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4F4-40C9-ACFB-A09A6BCB2D9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F4-40C9-ACFB-A09A6BCB2D9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66F-465B-821A-D369574FD54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6F-465B-821A-D369574FD54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47D-49F6-9C76-B198C37010C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47D-49F6-9C76-B198C37010C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9BA-4D54-B7BF-D5286F56747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9BA-4D54-B7BF-D5286F56747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747.9</c:v>
                </c:pt>
                <c:pt idx="1">
                  <c:v>494.3</c:v>
                </c:pt>
                <c:pt idx="2">
                  <c:v>506.88</c:v>
                </c:pt>
                <c:pt idx="3">
                  <c:v>472.96</c:v>
                </c:pt>
                <c:pt idx="4">
                  <c:v>761</c:v>
                </c:pt>
              </c:numCache>
            </c:numRef>
          </c:val>
          <c:extLst>
            <c:ext xmlns:c16="http://schemas.microsoft.com/office/drawing/2014/chart" uri="{C3380CC4-5D6E-409C-BE32-E72D297353CC}">
              <c16:uniqueId val="{00000000-E88B-4696-9E18-88D934EE75B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1390.86</c:v>
                </c:pt>
                <c:pt idx="2">
                  <c:v>1467.94</c:v>
                </c:pt>
                <c:pt idx="3">
                  <c:v>1144.94</c:v>
                </c:pt>
                <c:pt idx="4">
                  <c:v>1252.71</c:v>
                </c:pt>
              </c:numCache>
            </c:numRef>
          </c:val>
          <c:smooth val="0"/>
          <c:extLst>
            <c:ext xmlns:c16="http://schemas.microsoft.com/office/drawing/2014/chart" uri="{C3380CC4-5D6E-409C-BE32-E72D297353CC}">
              <c16:uniqueId val="{00000001-E88B-4696-9E18-88D934EE75B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86.47</c:v>
                </c:pt>
                <c:pt idx="1">
                  <c:v>89.27</c:v>
                </c:pt>
                <c:pt idx="2">
                  <c:v>89.91</c:v>
                </c:pt>
                <c:pt idx="3">
                  <c:v>90.52</c:v>
                </c:pt>
                <c:pt idx="4">
                  <c:v>91.5</c:v>
                </c:pt>
              </c:numCache>
            </c:numRef>
          </c:val>
          <c:extLst>
            <c:ext xmlns:c16="http://schemas.microsoft.com/office/drawing/2014/chart" uri="{C3380CC4-5D6E-409C-BE32-E72D297353CC}">
              <c16:uniqueId val="{00000000-8C5F-459D-B317-9D14C230CD4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76.849999999999994</c:v>
                </c:pt>
                <c:pt idx="2">
                  <c:v>83.3</c:v>
                </c:pt>
                <c:pt idx="3">
                  <c:v>88.16</c:v>
                </c:pt>
                <c:pt idx="4">
                  <c:v>87.03</c:v>
                </c:pt>
              </c:numCache>
            </c:numRef>
          </c:val>
          <c:smooth val="0"/>
          <c:extLst>
            <c:ext xmlns:c16="http://schemas.microsoft.com/office/drawing/2014/chart" uri="{C3380CC4-5D6E-409C-BE32-E72D297353CC}">
              <c16:uniqueId val="{00000001-8C5F-459D-B317-9D14C230CD4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150</c:v>
                </c:pt>
                <c:pt idx="1">
                  <c:v>150</c:v>
                </c:pt>
                <c:pt idx="2">
                  <c:v>150</c:v>
                </c:pt>
                <c:pt idx="3">
                  <c:v>150</c:v>
                </c:pt>
                <c:pt idx="4">
                  <c:v>150</c:v>
                </c:pt>
              </c:numCache>
            </c:numRef>
          </c:val>
          <c:extLst>
            <c:ext xmlns:c16="http://schemas.microsoft.com/office/drawing/2014/chart" uri="{C3380CC4-5D6E-409C-BE32-E72D297353CC}">
              <c16:uniqueId val="{00000000-CDF5-419E-97FB-5189E7FDA86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198.4</c:v>
                </c:pt>
                <c:pt idx="2">
                  <c:v>184.56</c:v>
                </c:pt>
                <c:pt idx="3">
                  <c:v>173.89</c:v>
                </c:pt>
                <c:pt idx="4">
                  <c:v>177.02</c:v>
                </c:pt>
              </c:numCache>
            </c:numRef>
          </c:val>
          <c:smooth val="0"/>
          <c:extLst>
            <c:ext xmlns:c16="http://schemas.microsoft.com/office/drawing/2014/chart" uri="{C3380CC4-5D6E-409C-BE32-E72D297353CC}">
              <c16:uniqueId val="{00000001-CDF5-419E-97FB-5189E7FDA86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群馬県　中之条町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D1</v>
      </c>
      <c r="X8" s="48"/>
      <c r="Y8" s="48"/>
      <c r="Z8" s="48"/>
      <c r="AA8" s="48"/>
      <c r="AB8" s="48"/>
      <c r="AC8" s="48"/>
      <c r="AD8" s="49" t="str">
        <f>データ!$M$6</f>
        <v>非設置</v>
      </c>
      <c r="AE8" s="49"/>
      <c r="AF8" s="49"/>
      <c r="AG8" s="49"/>
      <c r="AH8" s="49"/>
      <c r="AI8" s="49"/>
      <c r="AJ8" s="49"/>
      <c r="AK8" s="3"/>
      <c r="AL8" s="50">
        <f>データ!S6</f>
        <v>16162</v>
      </c>
      <c r="AM8" s="50"/>
      <c r="AN8" s="50"/>
      <c r="AO8" s="50"/>
      <c r="AP8" s="50"/>
      <c r="AQ8" s="50"/>
      <c r="AR8" s="50"/>
      <c r="AS8" s="50"/>
      <c r="AT8" s="45">
        <f>データ!T6</f>
        <v>439.28</v>
      </c>
      <c r="AU8" s="45"/>
      <c r="AV8" s="45"/>
      <c r="AW8" s="45"/>
      <c r="AX8" s="45"/>
      <c r="AY8" s="45"/>
      <c r="AZ8" s="45"/>
      <c r="BA8" s="45"/>
      <c r="BB8" s="45">
        <f>データ!U6</f>
        <v>36.79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4.2699999999999996</v>
      </c>
      <c r="Q10" s="45"/>
      <c r="R10" s="45"/>
      <c r="S10" s="45"/>
      <c r="T10" s="45"/>
      <c r="U10" s="45"/>
      <c r="V10" s="45"/>
      <c r="W10" s="45">
        <f>データ!Q6</f>
        <v>100.59</v>
      </c>
      <c r="X10" s="45"/>
      <c r="Y10" s="45"/>
      <c r="Z10" s="45"/>
      <c r="AA10" s="45"/>
      <c r="AB10" s="45"/>
      <c r="AC10" s="45"/>
      <c r="AD10" s="50">
        <f>データ!R6</f>
        <v>2160</v>
      </c>
      <c r="AE10" s="50"/>
      <c r="AF10" s="50"/>
      <c r="AG10" s="50"/>
      <c r="AH10" s="50"/>
      <c r="AI10" s="50"/>
      <c r="AJ10" s="50"/>
      <c r="AK10" s="2"/>
      <c r="AL10" s="50">
        <f>データ!V6</f>
        <v>684</v>
      </c>
      <c r="AM10" s="50"/>
      <c r="AN10" s="50"/>
      <c r="AO10" s="50"/>
      <c r="AP10" s="50"/>
      <c r="AQ10" s="50"/>
      <c r="AR10" s="50"/>
      <c r="AS10" s="50"/>
      <c r="AT10" s="45">
        <f>データ!W6</f>
        <v>0.57999999999999996</v>
      </c>
      <c r="AU10" s="45"/>
      <c r="AV10" s="45"/>
      <c r="AW10" s="45"/>
      <c r="AX10" s="45"/>
      <c r="AY10" s="45"/>
      <c r="AZ10" s="45"/>
      <c r="BA10" s="45"/>
      <c r="BB10" s="45">
        <f>データ!X6</f>
        <v>1179.31</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113</v>
      </c>
      <c r="BM16" s="76"/>
      <c r="BN16" s="76"/>
      <c r="BO16" s="76"/>
      <c r="BP16" s="76"/>
      <c r="BQ16" s="76"/>
      <c r="BR16" s="76"/>
      <c r="BS16" s="76"/>
      <c r="BT16" s="76"/>
      <c r="BU16" s="76"/>
      <c r="BV16" s="76"/>
      <c r="BW16" s="76"/>
      <c r="BX16" s="76"/>
      <c r="BY16" s="76"/>
      <c r="BZ16" s="7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5"/>
      <c r="BM34" s="76"/>
      <c r="BN34" s="76"/>
      <c r="BO34" s="76"/>
      <c r="BP34" s="76"/>
      <c r="BQ34" s="76"/>
      <c r="BR34" s="76"/>
      <c r="BS34" s="76"/>
      <c r="BT34" s="76"/>
      <c r="BU34" s="76"/>
      <c r="BV34" s="76"/>
      <c r="BW34" s="76"/>
      <c r="BX34" s="76"/>
      <c r="BY34" s="76"/>
      <c r="BZ34" s="7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5"/>
      <c r="BM35" s="76"/>
      <c r="BN35" s="76"/>
      <c r="BO35" s="76"/>
      <c r="BP35" s="76"/>
      <c r="BQ35" s="76"/>
      <c r="BR35" s="76"/>
      <c r="BS35" s="76"/>
      <c r="BT35" s="76"/>
      <c r="BU35" s="76"/>
      <c r="BV35" s="76"/>
      <c r="BW35" s="76"/>
      <c r="BX35" s="76"/>
      <c r="BY35" s="76"/>
      <c r="BZ35" s="7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44</v>
      </c>
      <c r="N86" s="26" t="s">
        <v>44</v>
      </c>
      <c r="O86" s="26" t="str">
        <f>データ!EO6</f>
        <v>【0.12】</v>
      </c>
    </row>
  </sheetData>
  <sheetProtection algorithmName="SHA-512" hashValue="0vpu5NDM5CviraiOvv4NvJbVN2uezghbezhpylr0IxyTnDn5zmkzKePmGeg/n8icUgRnu/Gp3CD8XERgJAWGcA==" saltValue="euk2ZfLJWEkMxf6744Sav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2" t="s">
        <v>54</v>
      </c>
      <c r="I3" s="83"/>
      <c r="J3" s="83"/>
      <c r="K3" s="83"/>
      <c r="L3" s="83"/>
      <c r="M3" s="83"/>
      <c r="N3" s="83"/>
      <c r="O3" s="83"/>
      <c r="P3" s="83"/>
      <c r="Q3" s="83"/>
      <c r="R3" s="83"/>
      <c r="S3" s="83"/>
      <c r="T3" s="83"/>
      <c r="U3" s="83"/>
      <c r="V3" s="83"/>
      <c r="W3" s="83"/>
      <c r="X3" s="84"/>
      <c r="Y3" s="88" t="s">
        <v>55</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56</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57</v>
      </c>
      <c r="B4" s="30"/>
      <c r="C4" s="30"/>
      <c r="D4" s="30"/>
      <c r="E4" s="30"/>
      <c r="F4" s="30"/>
      <c r="G4" s="30"/>
      <c r="H4" s="85"/>
      <c r="I4" s="86"/>
      <c r="J4" s="86"/>
      <c r="K4" s="86"/>
      <c r="L4" s="86"/>
      <c r="M4" s="86"/>
      <c r="N4" s="86"/>
      <c r="O4" s="86"/>
      <c r="P4" s="86"/>
      <c r="Q4" s="86"/>
      <c r="R4" s="86"/>
      <c r="S4" s="86"/>
      <c r="T4" s="86"/>
      <c r="U4" s="86"/>
      <c r="V4" s="86"/>
      <c r="W4" s="86"/>
      <c r="X4" s="87"/>
      <c r="Y4" s="81" t="s">
        <v>58</v>
      </c>
      <c r="Z4" s="81"/>
      <c r="AA4" s="81"/>
      <c r="AB4" s="81"/>
      <c r="AC4" s="81"/>
      <c r="AD4" s="81"/>
      <c r="AE4" s="81"/>
      <c r="AF4" s="81"/>
      <c r="AG4" s="81"/>
      <c r="AH4" s="81"/>
      <c r="AI4" s="81"/>
      <c r="AJ4" s="81" t="s">
        <v>59</v>
      </c>
      <c r="AK4" s="81"/>
      <c r="AL4" s="81"/>
      <c r="AM4" s="81"/>
      <c r="AN4" s="81"/>
      <c r="AO4" s="81"/>
      <c r="AP4" s="81"/>
      <c r="AQ4" s="81"/>
      <c r="AR4" s="81"/>
      <c r="AS4" s="81"/>
      <c r="AT4" s="81"/>
      <c r="AU4" s="81" t="s">
        <v>60</v>
      </c>
      <c r="AV4" s="81"/>
      <c r="AW4" s="81"/>
      <c r="AX4" s="81"/>
      <c r="AY4" s="81"/>
      <c r="AZ4" s="81"/>
      <c r="BA4" s="81"/>
      <c r="BB4" s="81"/>
      <c r="BC4" s="81"/>
      <c r="BD4" s="81"/>
      <c r="BE4" s="81"/>
      <c r="BF4" s="81" t="s">
        <v>61</v>
      </c>
      <c r="BG4" s="81"/>
      <c r="BH4" s="81"/>
      <c r="BI4" s="81"/>
      <c r="BJ4" s="81"/>
      <c r="BK4" s="81"/>
      <c r="BL4" s="81"/>
      <c r="BM4" s="81"/>
      <c r="BN4" s="81"/>
      <c r="BO4" s="81"/>
      <c r="BP4" s="81"/>
      <c r="BQ4" s="81" t="s">
        <v>62</v>
      </c>
      <c r="BR4" s="81"/>
      <c r="BS4" s="81"/>
      <c r="BT4" s="81"/>
      <c r="BU4" s="81"/>
      <c r="BV4" s="81"/>
      <c r="BW4" s="81"/>
      <c r="BX4" s="81"/>
      <c r="BY4" s="81"/>
      <c r="BZ4" s="81"/>
      <c r="CA4" s="81"/>
      <c r="CB4" s="81" t="s">
        <v>63</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104213</v>
      </c>
      <c r="D6" s="33">
        <f t="shared" si="3"/>
        <v>47</v>
      </c>
      <c r="E6" s="33">
        <f t="shared" si="3"/>
        <v>17</v>
      </c>
      <c r="F6" s="33">
        <f t="shared" si="3"/>
        <v>4</v>
      </c>
      <c r="G6" s="33">
        <f t="shared" si="3"/>
        <v>0</v>
      </c>
      <c r="H6" s="33" t="str">
        <f t="shared" si="3"/>
        <v>群馬県　中之条町</v>
      </c>
      <c r="I6" s="33" t="str">
        <f t="shared" si="3"/>
        <v>法非適用</v>
      </c>
      <c r="J6" s="33" t="str">
        <f t="shared" si="3"/>
        <v>下水道事業</v>
      </c>
      <c r="K6" s="33" t="str">
        <f t="shared" si="3"/>
        <v>特定環境保全公共下水道</v>
      </c>
      <c r="L6" s="33" t="str">
        <f t="shared" si="3"/>
        <v>D1</v>
      </c>
      <c r="M6" s="33" t="str">
        <f t="shared" si="3"/>
        <v>非設置</v>
      </c>
      <c r="N6" s="34" t="str">
        <f t="shared" si="3"/>
        <v>-</v>
      </c>
      <c r="O6" s="34" t="str">
        <f t="shared" si="3"/>
        <v>該当数値なし</v>
      </c>
      <c r="P6" s="34">
        <f t="shared" si="3"/>
        <v>4.2699999999999996</v>
      </c>
      <c r="Q6" s="34">
        <f t="shared" si="3"/>
        <v>100.59</v>
      </c>
      <c r="R6" s="34">
        <f t="shared" si="3"/>
        <v>2160</v>
      </c>
      <c r="S6" s="34">
        <f t="shared" si="3"/>
        <v>16162</v>
      </c>
      <c r="T6" s="34">
        <f t="shared" si="3"/>
        <v>439.28</v>
      </c>
      <c r="U6" s="34">
        <f t="shared" si="3"/>
        <v>36.79</v>
      </c>
      <c r="V6" s="34">
        <f t="shared" si="3"/>
        <v>684</v>
      </c>
      <c r="W6" s="34">
        <f t="shared" si="3"/>
        <v>0.57999999999999996</v>
      </c>
      <c r="X6" s="34">
        <f t="shared" si="3"/>
        <v>1179.31</v>
      </c>
      <c r="Y6" s="35">
        <f>IF(Y7="",NA(),Y7)</f>
        <v>70.92</v>
      </c>
      <c r="Z6" s="35">
        <f t="shared" ref="Z6:AH6" si="4">IF(Z7="",NA(),Z7)</f>
        <v>79.08</v>
      </c>
      <c r="AA6" s="35">
        <f t="shared" si="4"/>
        <v>95.66</v>
      </c>
      <c r="AB6" s="35">
        <f t="shared" si="4"/>
        <v>101.42</v>
      </c>
      <c r="AC6" s="35">
        <f t="shared" si="4"/>
        <v>103.74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747.9</v>
      </c>
      <c r="BG6" s="35">
        <f t="shared" ref="BG6:BO6" si="7">IF(BG7="",NA(),BG7)</f>
        <v>494.3</v>
      </c>
      <c r="BH6" s="35">
        <f t="shared" si="7"/>
        <v>506.88</v>
      </c>
      <c r="BI6" s="35">
        <f t="shared" si="7"/>
        <v>472.96</v>
      </c>
      <c r="BJ6" s="35">
        <f t="shared" si="7"/>
        <v>761</v>
      </c>
      <c r="BK6" s="35">
        <f t="shared" si="7"/>
        <v>1436</v>
      </c>
      <c r="BL6" s="35">
        <f t="shared" si="7"/>
        <v>1390.86</v>
      </c>
      <c r="BM6" s="35">
        <f t="shared" si="7"/>
        <v>1467.94</v>
      </c>
      <c r="BN6" s="35">
        <f t="shared" si="7"/>
        <v>1144.94</v>
      </c>
      <c r="BO6" s="35">
        <f t="shared" si="7"/>
        <v>1252.71</v>
      </c>
      <c r="BP6" s="34" t="str">
        <f>IF(BP7="","",IF(BP7="-","【-】","【"&amp;SUBSTITUTE(TEXT(BP7,"#,##0.00"),"-","△")&amp;"】"))</f>
        <v>【1,209.40】</v>
      </c>
      <c r="BQ6" s="35">
        <f>IF(BQ7="",NA(),BQ7)</f>
        <v>86.47</v>
      </c>
      <c r="BR6" s="35">
        <f t="shared" ref="BR6:BZ6" si="8">IF(BR7="",NA(),BR7)</f>
        <v>89.27</v>
      </c>
      <c r="BS6" s="35">
        <f t="shared" si="8"/>
        <v>89.91</v>
      </c>
      <c r="BT6" s="35">
        <f t="shared" si="8"/>
        <v>90.52</v>
      </c>
      <c r="BU6" s="35">
        <f t="shared" si="8"/>
        <v>91.5</v>
      </c>
      <c r="BV6" s="35">
        <f t="shared" si="8"/>
        <v>66.56</v>
      </c>
      <c r="BW6" s="35">
        <f t="shared" si="8"/>
        <v>76.849999999999994</v>
      </c>
      <c r="BX6" s="35">
        <f t="shared" si="8"/>
        <v>83.3</v>
      </c>
      <c r="BY6" s="35">
        <f t="shared" si="8"/>
        <v>88.16</v>
      </c>
      <c r="BZ6" s="35">
        <f t="shared" si="8"/>
        <v>87.03</v>
      </c>
      <c r="CA6" s="34" t="str">
        <f>IF(CA7="","",IF(CA7="-","【-】","【"&amp;SUBSTITUTE(TEXT(CA7,"#,##0.00"),"-","△")&amp;"】"))</f>
        <v>【74.48】</v>
      </c>
      <c r="CB6" s="35">
        <f>IF(CB7="",NA(),CB7)</f>
        <v>150</v>
      </c>
      <c r="CC6" s="35">
        <f t="shared" ref="CC6:CK6" si="9">IF(CC7="",NA(),CC7)</f>
        <v>150</v>
      </c>
      <c r="CD6" s="35">
        <f t="shared" si="9"/>
        <v>150</v>
      </c>
      <c r="CE6" s="35">
        <f t="shared" si="9"/>
        <v>150</v>
      </c>
      <c r="CF6" s="35">
        <f t="shared" si="9"/>
        <v>150</v>
      </c>
      <c r="CG6" s="35">
        <f t="shared" si="9"/>
        <v>244.29</v>
      </c>
      <c r="CH6" s="35">
        <f t="shared" si="9"/>
        <v>198.4</v>
      </c>
      <c r="CI6" s="35">
        <f t="shared" si="9"/>
        <v>184.56</v>
      </c>
      <c r="CJ6" s="35">
        <f t="shared" si="9"/>
        <v>173.89</v>
      </c>
      <c r="CK6" s="35">
        <f t="shared" si="9"/>
        <v>177.02</v>
      </c>
      <c r="CL6" s="34" t="str">
        <f>IF(CL7="","",IF(CL7="-","【-】","【"&amp;SUBSTITUTE(TEXT(CL7,"#,##0.00"),"-","△")&amp;"】"))</f>
        <v>【219.46】</v>
      </c>
      <c r="CM6" s="35">
        <f>IF(CM7="",NA(),CM7)</f>
        <v>46.86</v>
      </c>
      <c r="CN6" s="35">
        <f t="shared" ref="CN6:CV6" si="10">IF(CN7="",NA(),CN7)</f>
        <v>45.99</v>
      </c>
      <c r="CO6" s="35">
        <f t="shared" si="10"/>
        <v>41.06</v>
      </c>
      <c r="CP6" s="35">
        <f t="shared" si="10"/>
        <v>40.56</v>
      </c>
      <c r="CQ6" s="35">
        <f t="shared" si="10"/>
        <v>38.44</v>
      </c>
      <c r="CR6" s="35">
        <f t="shared" si="10"/>
        <v>43.58</v>
      </c>
      <c r="CS6" s="35">
        <f t="shared" si="10"/>
        <v>39.25</v>
      </c>
      <c r="CT6" s="35">
        <f t="shared" si="10"/>
        <v>43.18</v>
      </c>
      <c r="CU6" s="35">
        <f t="shared" si="10"/>
        <v>42.38</v>
      </c>
      <c r="CV6" s="35">
        <f t="shared" si="10"/>
        <v>46.17</v>
      </c>
      <c r="CW6" s="34" t="str">
        <f>IF(CW7="","",IF(CW7="-","【-】","【"&amp;SUBSTITUTE(TEXT(CW7,"#,##0.00"),"-","△")&amp;"】"))</f>
        <v>【42.82】</v>
      </c>
      <c r="CX6" s="35">
        <f>IF(CX7="",NA(),CX7)</f>
        <v>98.05</v>
      </c>
      <c r="CY6" s="35">
        <f t="shared" ref="CY6:DG6" si="11">IF(CY7="",NA(),CY7)</f>
        <v>97.59</v>
      </c>
      <c r="CZ6" s="35">
        <f t="shared" si="11"/>
        <v>97.52</v>
      </c>
      <c r="DA6" s="35">
        <f t="shared" si="11"/>
        <v>97.67</v>
      </c>
      <c r="DB6" s="35">
        <f t="shared" si="11"/>
        <v>96.2</v>
      </c>
      <c r="DC6" s="35">
        <f t="shared" si="11"/>
        <v>82.35</v>
      </c>
      <c r="DD6" s="35">
        <f t="shared" si="11"/>
        <v>86.43</v>
      </c>
      <c r="DE6" s="35">
        <f t="shared" si="11"/>
        <v>86.43</v>
      </c>
      <c r="DF6" s="35">
        <f t="shared" si="11"/>
        <v>87.01</v>
      </c>
      <c r="DG6" s="35">
        <f t="shared" si="11"/>
        <v>87.84</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0.63</v>
      </c>
      <c r="EG6" s="35">
        <f t="shared" si="14"/>
        <v>0.93</v>
      </c>
      <c r="EH6" s="35">
        <f t="shared" si="14"/>
        <v>0.47</v>
      </c>
      <c r="EI6" s="35">
        <f t="shared" si="14"/>
        <v>0.67</v>
      </c>
      <c r="EJ6" s="35">
        <f t="shared" si="14"/>
        <v>0.04</v>
      </c>
      <c r="EK6" s="35">
        <f t="shared" si="14"/>
        <v>0.08</v>
      </c>
      <c r="EL6" s="35">
        <f t="shared" si="14"/>
        <v>0.04</v>
      </c>
      <c r="EM6" s="35">
        <f t="shared" si="14"/>
        <v>0.15</v>
      </c>
      <c r="EN6" s="35">
        <f t="shared" si="14"/>
        <v>0.06</v>
      </c>
      <c r="EO6" s="34" t="str">
        <f>IF(EO7="","",IF(EO7="-","【-】","【"&amp;SUBSTITUTE(TEXT(EO7,"#,##0.00"),"-","△")&amp;"】"))</f>
        <v>【0.12】</v>
      </c>
    </row>
    <row r="7" spans="1:145" s="36" customFormat="1" x14ac:dyDescent="0.15">
      <c r="A7" s="28"/>
      <c r="B7" s="37">
        <v>2018</v>
      </c>
      <c r="C7" s="37">
        <v>104213</v>
      </c>
      <c r="D7" s="37">
        <v>47</v>
      </c>
      <c r="E7" s="37">
        <v>17</v>
      </c>
      <c r="F7" s="37">
        <v>4</v>
      </c>
      <c r="G7" s="37">
        <v>0</v>
      </c>
      <c r="H7" s="37" t="s">
        <v>98</v>
      </c>
      <c r="I7" s="37" t="s">
        <v>99</v>
      </c>
      <c r="J7" s="37" t="s">
        <v>100</v>
      </c>
      <c r="K7" s="37" t="s">
        <v>101</v>
      </c>
      <c r="L7" s="37" t="s">
        <v>102</v>
      </c>
      <c r="M7" s="37" t="s">
        <v>103</v>
      </c>
      <c r="N7" s="38" t="s">
        <v>104</v>
      </c>
      <c r="O7" s="38" t="s">
        <v>105</v>
      </c>
      <c r="P7" s="38">
        <v>4.2699999999999996</v>
      </c>
      <c r="Q7" s="38">
        <v>100.59</v>
      </c>
      <c r="R7" s="38">
        <v>2160</v>
      </c>
      <c r="S7" s="38">
        <v>16162</v>
      </c>
      <c r="T7" s="38">
        <v>439.28</v>
      </c>
      <c r="U7" s="38">
        <v>36.79</v>
      </c>
      <c r="V7" s="38">
        <v>684</v>
      </c>
      <c r="W7" s="38">
        <v>0.57999999999999996</v>
      </c>
      <c r="X7" s="38">
        <v>1179.31</v>
      </c>
      <c r="Y7" s="38">
        <v>70.92</v>
      </c>
      <c r="Z7" s="38">
        <v>79.08</v>
      </c>
      <c r="AA7" s="38">
        <v>95.66</v>
      </c>
      <c r="AB7" s="38">
        <v>101.42</v>
      </c>
      <c r="AC7" s="38">
        <v>103.74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747.9</v>
      </c>
      <c r="BG7" s="38">
        <v>494.3</v>
      </c>
      <c r="BH7" s="38">
        <v>506.88</v>
      </c>
      <c r="BI7" s="38">
        <v>472.96</v>
      </c>
      <c r="BJ7" s="38">
        <v>761</v>
      </c>
      <c r="BK7" s="38">
        <v>1436</v>
      </c>
      <c r="BL7" s="38">
        <v>1390.86</v>
      </c>
      <c r="BM7" s="38">
        <v>1467.94</v>
      </c>
      <c r="BN7" s="38">
        <v>1144.94</v>
      </c>
      <c r="BO7" s="38">
        <v>1252.71</v>
      </c>
      <c r="BP7" s="38">
        <v>1209.4000000000001</v>
      </c>
      <c r="BQ7" s="38">
        <v>86.47</v>
      </c>
      <c r="BR7" s="38">
        <v>89.27</v>
      </c>
      <c r="BS7" s="38">
        <v>89.91</v>
      </c>
      <c r="BT7" s="38">
        <v>90.52</v>
      </c>
      <c r="BU7" s="38">
        <v>91.5</v>
      </c>
      <c r="BV7" s="38">
        <v>66.56</v>
      </c>
      <c r="BW7" s="38">
        <v>76.849999999999994</v>
      </c>
      <c r="BX7" s="38">
        <v>83.3</v>
      </c>
      <c r="BY7" s="38">
        <v>88.16</v>
      </c>
      <c r="BZ7" s="38">
        <v>87.03</v>
      </c>
      <c r="CA7" s="38">
        <v>74.48</v>
      </c>
      <c r="CB7" s="38">
        <v>150</v>
      </c>
      <c r="CC7" s="38">
        <v>150</v>
      </c>
      <c r="CD7" s="38">
        <v>150</v>
      </c>
      <c r="CE7" s="38">
        <v>150</v>
      </c>
      <c r="CF7" s="38">
        <v>150</v>
      </c>
      <c r="CG7" s="38">
        <v>244.29</v>
      </c>
      <c r="CH7" s="38">
        <v>198.4</v>
      </c>
      <c r="CI7" s="38">
        <v>184.56</v>
      </c>
      <c r="CJ7" s="38">
        <v>173.89</v>
      </c>
      <c r="CK7" s="38">
        <v>177.02</v>
      </c>
      <c r="CL7" s="38">
        <v>219.46</v>
      </c>
      <c r="CM7" s="38">
        <v>46.86</v>
      </c>
      <c r="CN7" s="38">
        <v>45.99</v>
      </c>
      <c r="CO7" s="38">
        <v>41.06</v>
      </c>
      <c r="CP7" s="38">
        <v>40.56</v>
      </c>
      <c r="CQ7" s="38">
        <v>38.44</v>
      </c>
      <c r="CR7" s="38">
        <v>43.58</v>
      </c>
      <c r="CS7" s="38">
        <v>39.25</v>
      </c>
      <c r="CT7" s="38">
        <v>43.18</v>
      </c>
      <c r="CU7" s="38">
        <v>42.38</v>
      </c>
      <c r="CV7" s="38">
        <v>46.17</v>
      </c>
      <c r="CW7" s="38">
        <v>42.82</v>
      </c>
      <c r="CX7" s="38">
        <v>98.05</v>
      </c>
      <c r="CY7" s="38">
        <v>97.59</v>
      </c>
      <c r="CZ7" s="38">
        <v>97.52</v>
      </c>
      <c r="DA7" s="38">
        <v>97.67</v>
      </c>
      <c r="DB7" s="38">
        <v>96.2</v>
      </c>
      <c r="DC7" s="38">
        <v>82.35</v>
      </c>
      <c r="DD7" s="38">
        <v>86.43</v>
      </c>
      <c r="DE7" s="38">
        <v>86.43</v>
      </c>
      <c r="DF7" s="38">
        <v>87.01</v>
      </c>
      <c r="DG7" s="38">
        <v>87.84</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0.63</v>
      </c>
      <c r="EG7" s="38">
        <v>0.93</v>
      </c>
      <c r="EH7" s="38">
        <v>0.47</v>
      </c>
      <c r="EI7" s="38">
        <v>0.67</v>
      </c>
      <c r="EJ7" s="38">
        <v>0.04</v>
      </c>
      <c r="EK7" s="38">
        <v>0.08</v>
      </c>
      <c r="EL7" s="38">
        <v>0.04</v>
      </c>
      <c r="EM7" s="38">
        <v>0.15</v>
      </c>
      <c r="EN7" s="38">
        <v>0.06</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2020-02-14T04:04:08Z</cp:lastPrinted>
  <dcterms:created xsi:type="dcterms:W3CDTF">2019-12-05T05:11:20Z</dcterms:created>
  <dcterms:modified xsi:type="dcterms:W3CDTF">2020-02-14T04:04:15Z</dcterms:modified>
  <cp:category/>
</cp:coreProperties>
</file>