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3○桐生市\"/>
    </mc:Choice>
  </mc:AlternateContent>
  <workbookProtection workbookAlgorithmName="SHA-512" workbookHashValue="APPurkPnGzlD4DIkDlVHhb+OZ7kOJzOE3eTBonVp5pMRjAc5vx/Gh1fGSuQdEnjT/gC37iZJoJlAzW01sh+jfg==" workbookSaltValue="c+6ljk8nBw8JfMKEUwFCS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<sst xmlns="http://schemas.openxmlformats.org/spreadsheetml/2006/main" count="228" uniqueCount="113">
  <si>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</si>
  <si>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</si>
  <si>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</si>
  <si>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</si>
  <si>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</si>
  <si>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</si>
  <si>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</si>
  <si>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</si>
  <si>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</si>
  <si>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</si>
  <si>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</si>
  <si>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</si>
  <si>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</si>
  <si>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</si>
  <si>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</si>
  <si>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</si>
  <si>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</si>
  <si>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</si>
  <si>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</si>
  <si>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</si>
  <si>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</si>
  <si>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</si>
  <si>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</si>
  <si>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</si>
  <si>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</si>
  <si>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</si>
  <si>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</si>
  <si>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</si>
  <si>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</si>
  <si>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</si>
  <si>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</si>
  <si>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</si>
  <si>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</si>
  <si>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</si>
  <si>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</si>
  <si>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</si>
  <si>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</si>
  <si>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</si>
  <si>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</si>
  <si>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</si>
  <si>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</si>
  <si>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</si>
  <si>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</si>
  <si>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</si>
  <si>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</si>
  <si>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</si>
  <si>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</si>
  <si>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</si>
  <si>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</si>
  <si>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</si>
  <si>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</si>
  <si>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</si>
  <si>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</si>
  <si>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</si>
  <si>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</si>
  <si>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</si>
  <si>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</si>
  <si>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</si>
  <si>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</si>
  <si>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</si>
  <si>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</si>
  <si>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</si>
  <si>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</si>
  <si>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</si>
  <si>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</si>
  <si>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</si>
  <si>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</si>
  <si>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</si>
  <si>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</si>
  <si>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</si>
  <si>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</si>
  <si>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</si>
  <si>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</si>
  <si>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</si>
  <si>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</si>
  <si>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</si>
  <si>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</si>
  <si>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</si>
  <si>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</si>
  <si>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</si>
  <si>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</si>
  <si>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</si>
  <si>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</si>
  <si>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</si>
  <si>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</si>
  <si>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</si>
  <si>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</si>
  <si>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</si>
  <si>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</si>
  <si>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</si>
  <si>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</si>
  <si>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</si>
  <si>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</si>
  <si>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</si>
  <si>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</si>
  <si>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</si>
  <si>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</si>
  <si>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</si>
  <si>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</si>
  <si>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</si>
  <si>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</si>
  <si>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</si>
  <si>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</si>
  <si>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</si>
  <si>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</si>
  <si>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</si>
  <si>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</si>
  <si>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</si>
  <si>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</si>
  <si>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</si>
  <si>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下水道事業を取り巻く環境が厳しい状況を勘案し、以下の取組を行っていきます。
1.官公庁会計から企業会計への移行準備
　現在の会計方式は単式簿記であるため、正確な損益や資産内容を把握していない状況です。よって、経営内容の実態を把握し、経営改善に向けた基礎を築くため、企業会計への移行を図ります。
2.経営戦略策定に向けた準備
　収入面において、使用料収入が不足しており、H29.10から段階的に使用料金の改定を行っております。支出面においては、老朽化対策等の莫大な工事費を要するものが見込まれています。このような現況下、明確な経営見通しがつかめていないため、収入確保(使用料改定)と支出抑制(更新規模の見直し)を実現可能なものとし、今後の経営を示せるよう準備を進めます。</t>
    <rPh sb="55" eb="57">
      <t>ジュンビ</t>
    </rPh>
    <rPh sb="85" eb="87">
      <t>ナイヨウ</t>
    </rPh>
    <rPh sb="192" eb="195">
      <t>ダンカイテキ</t>
    </rPh>
    <rPh sb="196" eb="198">
      <t>シヨウ</t>
    </rPh>
    <rPh sb="198" eb="200">
      <t>リョウキン</t>
    </rPh>
    <rPh sb="201" eb="203">
      <t>カイテイ</t>
    </rPh>
    <rPh sb="204" eb="205">
      <t>オコナ</t>
    </rPh>
    <rPh sb="295" eb="297">
      <t>コウシン</t>
    </rPh>
    <rPh sb="297" eb="299">
      <t>キボ</t>
    </rPh>
    <rPh sb="300" eb="302">
      <t>ミナオ</t>
    </rPh>
    <phoneticPr fontId="4"/>
  </si>
  <si>
    <r>
      <t>　下水道に流れ込む汚水を処理するため、様々な設備の維持管理が必要となりますが、これらの経費(含む借入返済金)は利用者の方々からの使用料で賄うことになっています。この使用料(収入)と維持管理費(支出)のバランスを示す指標として、収益的収支比率があります。当該指標は100%で収入=支出となりますが、現在85.24%と採算が取れていない状況です。この主な要因は以下のとおりです。
【収入面】
　使用料水準は国が示す方針に満たないものの「経費回収率⑤」から見て、類似団体と比較すると低い状況です。人口が少ない地域での下水道整備のため、人口が多い地域と比べ、同じ工事をしても下水道へつないでいただける方の人数が少ないことから、使用料総額は少ない状況です。
・H30使用料総額　39,883千円
・1か月20㎥当たり</t>
    </r>
    <r>
      <rPr>
        <sz val="11"/>
        <rFont val="ＭＳ ゴシック"/>
        <family val="3"/>
        <charset val="128"/>
      </rPr>
      <t>家庭料金2,268円(国方針3,000円)</t>
    </r>
    <r>
      <rPr>
        <sz val="11"/>
        <color theme="1"/>
        <rFont val="ＭＳ ゴシック"/>
        <family val="3"/>
        <charset val="128"/>
      </rPr>
      <t xml:space="preserve">
・経費回収率40.44%⇔類似団体57.77%(100%が適正)
【支出面】
1.設備投資に伴う借入返済が多額であること。
　H30返済額：133,579千円
2.維持管理に多額の費用を要する処理場を4つ有していること。(全て市運営処理場）
　</t>
    </r>
    <r>
      <rPr>
        <sz val="11"/>
        <rFont val="ＭＳ ゴシック"/>
        <family val="3"/>
        <charset val="128"/>
      </rPr>
      <t>H30処理場維持管理費  78,663千円</t>
    </r>
    <r>
      <rPr>
        <sz val="11"/>
        <color theme="1"/>
        <rFont val="ＭＳ ゴシック"/>
        <family val="3"/>
        <charset val="128"/>
      </rPr>
      <t xml:space="preserve">
</t>
    </r>
    <r>
      <rPr>
        <sz val="11"/>
        <rFont val="ＭＳ ゴシック"/>
        <family val="3"/>
        <charset val="128"/>
      </rPr>
      <t>水洗化率は増加傾向にあり施設の効率性も類似団体と比較すると僅かに高いが、有収水量の増加にはつながらず、収入が確保できていないのが現状です。</t>
    </r>
    <rPh sb="198" eb="200">
      <t>スイジュン</t>
    </rPh>
    <rPh sb="201" eb="202">
      <t>クニ</t>
    </rPh>
    <rPh sb="203" eb="204">
      <t>シメ</t>
    </rPh>
    <rPh sb="205" eb="207">
      <t>ホウシン</t>
    </rPh>
    <rPh sb="208" eb="209">
      <t>ミ</t>
    </rPh>
    <rPh sb="216" eb="218">
      <t>ケイヒ</t>
    </rPh>
    <rPh sb="218" eb="220">
      <t>カイシュウ</t>
    </rPh>
    <rPh sb="220" eb="221">
      <t>リツ</t>
    </rPh>
    <rPh sb="225" eb="226">
      <t>ミ</t>
    </rPh>
    <rPh sb="228" eb="230">
      <t>ルイジ</t>
    </rPh>
    <rPh sb="230" eb="232">
      <t>ダンタイ</t>
    </rPh>
    <rPh sb="233" eb="235">
      <t>ヒカク</t>
    </rPh>
    <rPh sb="238" eb="239">
      <t>ヒク</t>
    </rPh>
    <rPh sb="240" eb="242">
      <t>ジョウキョウ</t>
    </rPh>
    <rPh sb="486" eb="487">
      <t>スベ</t>
    </rPh>
    <rPh sb="519" eb="522">
      <t>スイセンカ</t>
    </rPh>
    <rPh sb="522" eb="523">
      <t>リツ</t>
    </rPh>
    <rPh sb="524" eb="526">
      <t>ゾウカ</t>
    </rPh>
    <rPh sb="526" eb="528">
      <t>ケイコウ</t>
    </rPh>
    <rPh sb="531" eb="533">
      <t>シセツ</t>
    </rPh>
    <rPh sb="534" eb="537">
      <t>コウリツセイ</t>
    </rPh>
    <rPh sb="538" eb="540">
      <t>ルイジ</t>
    </rPh>
    <rPh sb="540" eb="542">
      <t>ダンタイ</t>
    </rPh>
    <rPh sb="543" eb="545">
      <t>ヒカク</t>
    </rPh>
    <rPh sb="548" eb="549">
      <t>ワズ</t>
    </rPh>
    <rPh sb="551" eb="552">
      <t>タカ</t>
    </rPh>
    <rPh sb="555" eb="556">
      <t>ユウ</t>
    </rPh>
    <rPh sb="556" eb="557">
      <t>シュウ</t>
    </rPh>
    <rPh sb="557" eb="559">
      <t>スイリョウ</t>
    </rPh>
    <rPh sb="560" eb="562">
      <t>ゾウカ</t>
    </rPh>
    <rPh sb="570" eb="572">
      <t>シュウニュウ</t>
    </rPh>
    <rPh sb="573" eb="575">
      <t>カクホ</t>
    </rPh>
    <rPh sb="583" eb="585">
      <t>ゲンジョウ</t>
    </rPh>
    <phoneticPr fontId="4"/>
  </si>
  <si>
    <r>
      <t>　下水道の主な設備の耐用年数は、下水道管や処理場の建物が概ね50年、処理場で使用している機械類が概ね15年となっています。
　処理場に係る設備は20数年が経過しようしており、中でも機械類の多くは耐用年数を過ぎている状況です。
　このような状況下、各処理場・下水道管においての事前調査、更新工事ともに未着手であるため、「③管渠改善率」の当該値はゼロとなっています。なお、類似団体においても、老朽化した下水道管の更新は進んでいない状況です。
　なお、</t>
    </r>
    <r>
      <rPr>
        <sz val="11"/>
        <rFont val="ＭＳ ゴシック"/>
        <family val="3"/>
        <charset val="128"/>
      </rPr>
      <t>有形固定資産減価償却率と管渠老朽化率が「該当数値なし」となっている要因は、設備(資産)調査を行っておらず、減価償却費の算出ができていないためです。</t>
    </r>
    <rPh sb="123" eb="124">
      <t>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</si>
</sst>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02-4078-BC24-5055E48958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A02-4078-BC24-5055E48958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25.02</c:v>
                </c:pt>
                <c:pt idx="1">
                  <c:v>100</c:v>
                </c:pt>
                <c:pt idx="2">
                  <c:v>73.989999999999995</c:v>
                </c:pt>
                <c:pt idx="3">
                  <c:v>72.83</c:v>
                </c:pt>
                <c:pt idx="4">
                  <c:v>71.66</c:v>
                </c:pt>
              </c:numCache>
            </c:numRef>
          </c:val>
          <c:extLst>
            <c:ext xmlns:c16="http://schemas.microsoft.com/office/drawing/2014/chart" uri="{C3380CC4-5D6E-409C-BE32-E72D297353CC}">
              <c16:uniqueId val="{00000000-01D1-423A-9708-CE93A240D1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1D1-423A-9708-CE93A240D1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85.65</c:v>
                </c:pt>
                <c:pt idx="1">
                  <c:v>85.92</c:v>
                </c:pt>
                <c:pt idx="2">
                  <c:v>86.06</c:v>
                </c:pt>
                <c:pt idx="3">
                  <c:v>86.25</c:v>
                </c:pt>
                <c:pt idx="4">
                  <c:v>86.3</c:v>
                </c:pt>
              </c:numCache>
            </c:numRef>
          </c:val>
          <c:extLst>
            <c:ext xmlns:c16="http://schemas.microsoft.com/office/drawing/2014/chart" uri="{C3380CC4-5D6E-409C-BE32-E72D297353CC}">
              <c16:uniqueId val="{00000000-B552-42F5-9D37-C8D58E9422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552-42F5-9D37-C8D58E9422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87.66</c:v>
                </c:pt>
                <c:pt idx="1">
                  <c:v>87.99</c:v>
                </c:pt>
                <c:pt idx="2">
                  <c:v>86.37</c:v>
                </c:pt>
                <c:pt idx="3">
                  <c:v>85.8</c:v>
                </c:pt>
                <c:pt idx="4">
                  <c:v>85.24</c:v>
                </c:pt>
              </c:numCache>
            </c:numRef>
          </c:val>
          <c:extLst>
            <c:ext xmlns:c16="http://schemas.microsoft.com/office/drawing/2014/chart" uri="{C3380CC4-5D6E-409C-BE32-E72D297353CC}">
              <c16:uniqueId val="{00000000-1F36-4AA0-8F49-9591A255EC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6-4AA0-8F49-9591A255EC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C-4D03-83AA-A10F1B3878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C-4D03-83AA-A10F1B3878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D-4D6B-84D2-4CC8C2805F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D-4D6B-84D2-4CC8C2805F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49-4158-9109-4E9DCD37BE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9-4158-9109-4E9DCD37BE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B-43E4-B03B-04E6F1AC63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B-43E4-B03B-04E6F1AC63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F-4970-9D8D-198AA2356F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0AF-4970-9D8D-198AA2356F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55.65</c:v>
                </c:pt>
                <c:pt idx="1">
                  <c:v>48.73</c:v>
                </c:pt>
                <c:pt idx="2">
                  <c:v>43.5</c:v>
                </c:pt>
                <c:pt idx="3">
                  <c:v>43.36</c:v>
                </c:pt>
                <c:pt idx="4">
                  <c:v>40.44</c:v>
                </c:pt>
              </c:numCache>
            </c:numRef>
          </c:val>
          <c:extLst>
            <c:ext xmlns:c16="http://schemas.microsoft.com/office/drawing/2014/chart" uri="{C3380CC4-5D6E-409C-BE32-E72D297353CC}">
              <c16:uniqueId val="{00000000-E878-4F85-B97C-A22DA0EC29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878-4F85-B97C-A22DA0EC29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224.3</c:v>
                </c:pt>
                <c:pt idx="1">
                  <c:v>257.11</c:v>
                </c:pt>
                <c:pt idx="2">
                  <c:v>287.3</c:v>
                </c:pt>
                <c:pt idx="3">
                  <c:v>284.68</c:v>
                </c:pt>
                <c:pt idx="4">
                  <c:v>295.32</c:v>
                </c:pt>
              </c:numCache>
            </c:numRef>
          </c:val>
          <c:extLst>
            <c:ext xmlns:c16="http://schemas.microsoft.com/office/drawing/2014/chart" uri="{C3380CC4-5D6E-409C-BE32-E72D297353CC}">
              <c16:uniqueId val="{00000000-9CDC-48A8-98B4-B4A55D4CE3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CDC-48A8-98B4-B4A55D4CE3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桐生市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112032</v>
      </c>
      <c r="AM8" s="68"/>
      <c r="AN8" s="68"/>
      <c r="AO8" s="68"/>
      <c r="AP8" s="68"/>
      <c r="AQ8" s="68"/>
      <c r="AR8" s="68"/>
      <c r="AS8" s="68"/>
      <c r="AT8" s="67">
        <f>データ!T6</f>
        <v>274.45</v>
      </c>
      <c r="AU8" s="67"/>
      <c r="AV8" s="67"/>
      <c r="AW8" s="67"/>
      <c r="AX8" s="67"/>
      <c r="AY8" s="67"/>
      <c r="AZ8" s="67"/>
      <c r="BA8" s="67"/>
      <c r="BB8" s="67">
        <f>データ!U6</f>
        <v>408.21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3.76</v>
      </c>
      <c r="Q10" s="67"/>
      <c r="R10" s="67"/>
      <c r="S10" s="67"/>
      <c r="T10" s="67"/>
      <c r="U10" s="67"/>
      <c r="V10" s="67"/>
      <c r="W10" s="67">
        <f>データ!Q6</f>
        <v>86.56</v>
      </c>
      <c r="X10" s="67"/>
      <c r="Y10" s="67"/>
      <c r="Z10" s="67"/>
      <c r="AA10" s="67"/>
      <c r="AB10" s="67"/>
      <c r="AC10" s="67"/>
      <c r="AD10" s="68">
        <f>データ!R6</f>
        <v>2268</v>
      </c>
      <c r="AE10" s="68"/>
      <c r="AF10" s="68"/>
      <c r="AG10" s="68"/>
      <c r="AH10" s="68"/>
      <c r="AI10" s="68"/>
      <c r="AJ10" s="68"/>
      <c r="AK10" s="2"/>
      <c r="AL10" s="68">
        <f>データ!V6</f>
        <v>4184</v>
      </c>
      <c r="AM10" s="68"/>
      <c r="AN10" s="68"/>
      <c r="AO10" s="68"/>
      <c r="AP10" s="68"/>
      <c r="AQ10" s="68"/>
      <c r="AR10" s="68"/>
      <c r="AS10" s="68"/>
      <c r="AT10" s="67">
        <f>データ!W6</f>
        <v>2.35</v>
      </c>
      <c r="AU10" s="67"/>
      <c r="AV10" s="67"/>
      <c r="AW10" s="67"/>
      <c r="AX10" s="67"/>
      <c r="AY10" s="67"/>
      <c r="AZ10" s="67"/>
      <c r="BA10" s="67"/>
      <c r="BB10" s="67">
        <f>データ!X6</f>
        <v>1780.43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0dQUHs+D6R7oBYM0JSmZyER9nfpy6pKtpyjYLZ6Q9O9nbARQVtd7s9Ob+szssFmrCiFG6SwqzDwgsrrkW7j7A==" saltValue="cXp4ksAXFnQr41sUNDR+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102032</v>
      </c>
      <c r="D6" s="33">
        <f t="shared" si="3"/>
        <v>47</v>
      </c>
      <c r="E6" s="33">
        <f t="shared" si="3"/>
        <v>17</v>
      </c>
      <c r="F6" s="33">
        <f t="shared" si="3"/>
        <v>5</v>
      </c>
      <c r="G6" s="33">
        <f t="shared" si="3"/>
        <v>0</v>
      </c>
      <c r="H6" s="33" t="str">
        <f t="shared" si="3"/>
        <v>群馬県　桐生市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3.76</v>
      </c>
      <c r="Q6" s="34">
        <f t="shared" si="3"/>
        <v>86.56</v>
      </c>
      <c r="R6" s="34">
        <f t="shared" si="3"/>
        <v>2268</v>
      </c>
      <c r="S6" s="34">
        <f t="shared" si="3"/>
        <v>112032</v>
      </c>
      <c r="T6" s="34">
        <f t="shared" si="3"/>
        <v>274.45</v>
      </c>
      <c r="U6" s="34">
        <f t="shared" si="3"/>
        <v>408.21</v>
      </c>
      <c r="V6" s="34">
        <f t="shared" si="3"/>
        <v>4184</v>
      </c>
      <c r="W6" s="34">
        <f t="shared" si="3"/>
        <v>2.35</v>
      </c>
      <c r="X6" s="34">
        <f t="shared" si="3"/>
        <v>1780.43</v>
      </c>
      <c r="Y6" s="35">
        <f>IF(Y7="",NA(),Y7)</f>
        <v>87.66</v>
      </c>
      <c r="Z6" s="35">
        <f t="shared" ref="Z6:AH6" si="4">IF(Z7="",NA(),Z7)</f>
        <v>87.99</v>
      </c>
      <c r="AA6" s="35">
        <f t="shared" si="4"/>
        <v>86.37</v>
      </c>
      <c r="AB6" s="35">
        <f t="shared" si="4"/>
        <v>85.8</v>
      </c>
      <c r="AC6" s="35">
        <f t="shared" si="4"/>
        <v>85.24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55.65</v>
      </c>
      <c r="BR6" s="35">
        <f t="shared" ref="BR6:BZ6" si="8">IF(BR7="",NA(),BR7)</f>
        <v>48.73</v>
      </c>
      <c r="BS6" s="35">
        <f t="shared" si="8"/>
        <v>43.5</v>
      </c>
      <c r="BT6" s="35">
        <f t="shared" si="8"/>
        <v>43.36</v>
      </c>
      <c r="BU6" s="35">
        <f t="shared" si="8"/>
        <v>40.44</v>
      </c>
      <c r="BV6" s="35">
        <f t="shared" si="8"/>
        <v>50.82</v>
      </c>
      <c r="BW6" s="35">
        <f t="shared" si="8"/>
        <v>52.19</v>
      </c>
      <c r="BX6" s="35">
        <f t="shared" si="8"/>
        <v>55.32</v>
      </c>
      <c r="BY6" s="35">
        <f t="shared" si="8"/>
        <v>59.8</v>
      </c>
      <c r="BZ6" s="35">
        <f t="shared" si="8"/>
        <v>57.77</v>
      </c>
      <c r="CA6" s="34" t="str">
        <f>IF(CA7="","",IF(CA7="-","【-】","【"&amp;SUBSTITUTE(TEXT(CA7,"#,##0.00"),"-","△")&amp;"】"))</f>
        <v>【59.51】</v>
      </c>
      <c r="CB6" s="35">
        <f>IF(CB7="",NA(),CB7)</f>
        <v>224.3</v>
      </c>
      <c r="CC6" s="35">
        <f t="shared" ref="CC6:CK6" si="9">IF(CC7="",NA(),CC7)</f>
        <v>257.11</v>
      </c>
      <c r="CD6" s="35">
        <f t="shared" si="9"/>
        <v>287.3</v>
      </c>
      <c r="CE6" s="35">
        <f t="shared" si="9"/>
        <v>284.68</v>
      </c>
      <c r="CF6" s="35">
        <f t="shared" si="9"/>
        <v>295.32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25.02</v>
      </c>
      <c r="CN6" s="35">
        <f t="shared" ref="CN6:CV6" si="10">IF(CN7="",NA(),CN7)</f>
        <v>100</v>
      </c>
      <c r="CO6" s="35">
        <f t="shared" si="10"/>
        <v>73.989999999999995</v>
      </c>
      <c r="CP6" s="35">
        <f t="shared" si="10"/>
        <v>72.83</v>
      </c>
      <c r="CQ6" s="35">
        <f t="shared" si="10"/>
        <v>71.66</v>
      </c>
      <c r="CR6" s="35">
        <f t="shared" si="10"/>
        <v>53.24</v>
      </c>
      <c r="CS6" s="35">
        <f t="shared" si="10"/>
        <v>52.31</v>
      </c>
      <c r="CT6" s="35">
        <f t="shared" si="10"/>
        <v>60.65</v>
      </c>
      <c r="CU6" s="35">
        <f t="shared" si="10"/>
        <v>51.75</v>
      </c>
      <c r="CV6" s="35">
        <f t="shared" si="10"/>
        <v>50.68</v>
      </c>
      <c r="CW6" s="34" t="str">
        <f>IF(CW7="","",IF(CW7="-","【-】","【"&amp;SUBSTITUTE(TEXT(CW7,"#,##0.00"),"-","△")&amp;"】"))</f>
        <v>【52.23】</v>
      </c>
      <c r="CX6" s="35">
        <f>IF(CX7="",NA(),CX7)</f>
        <v>85.65</v>
      </c>
      <c r="CY6" s="35">
        <f t="shared" ref="CY6:DG6" si="11">IF(CY7="",NA(),CY7)</f>
        <v>85.92</v>
      </c>
      <c r="CZ6" s="35">
        <f t="shared" si="11"/>
        <v>86.06</v>
      </c>
      <c r="DA6" s="35">
        <f t="shared" si="11"/>
        <v>86.25</v>
      </c>
      <c r="DB6" s="35">
        <f t="shared" si="11"/>
        <v>86.3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102032</v>
      </c>
      <c r="D7" s="37">
        <v>47</v>
      </c>
      <c r="E7" s="37">
        <v>17</v>
      </c>
      <c r="F7" s="37">
        <v>5</v>
      </c>
      <c r="G7" s="37">
        <v>0</v>
      </c>
      <c r="H7" s="37" t="s">
        <v>97</v>
      </c>
      <c r="I7" s="37" t="s">
        <v>98</v>
      </c>
      <c r="J7" s="37" t="s">
        <v>99</v>
      </c>
      <c r="K7" s="37" t="s">
        <v>100</v>
      </c>
      <c r="L7" s="37" t="s">
        <v>101</v>
      </c>
      <c r="M7" s="37" t="s">
        <v>102</v>
      </c>
      <c r="N7" s="38" t="s">
        <v>103</v>
      </c>
      <c r="O7" s="38" t="s">
        <v>104</v>
      </c>
      <c r="P7" s="38">
        <v>3.76</v>
      </c>
      <c r="Q7" s="38">
        <v>86.56</v>
      </c>
      <c r="R7" s="38">
        <v>2268</v>
      </c>
      <c r="S7" s="38">
        <v>112032</v>
      </c>
      <c r="T7" s="38">
        <v>274.45</v>
      </c>
      <c r="U7" s="38">
        <v>408.21</v>
      </c>
      <c r="V7" s="38">
        <v>4184</v>
      </c>
      <c r="W7" s="38">
        <v>2.35</v>
      </c>
      <c r="X7" s="38">
        <v>1780.43</v>
      </c>
      <c r="Y7" s="38">
        <v>87.66</v>
      </c>
      <c r="Z7" s="38">
        <v>87.99</v>
      </c>
      <c r="AA7" s="38">
        <v>86.37</v>
      </c>
      <c r="AB7" s="38">
        <v>85.8</v>
      </c>
      <c r="AC7" s="38">
        <v>85.24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55.65</v>
      </c>
      <c r="BR7" s="38">
        <v>48.73</v>
      </c>
      <c r="BS7" s="38">
        <v>43.5</v>
      </c>
      <c r="BT7" s="38">
        <v>43.36</v>
      </c>
      <c r="BU7" s="38">
        <v>40.44</v>
      </c>
      <c r="BV7" s="38">
        <v>50.82</v>
      </c>
      <c r="BW7" s="38">
        <v>52.19</v>
      </c>
      <c r="BX7" s="38">
        <v>55.32</v>
      </c>
      <c r="BY7" s="38">
        <v>59.8</v>
      </c>
      <c r="BZ7" s="38">
        <v>57.77</v>
      </c>
      <c r="CA7" s="38">
        <v>59.51</v>
      </c>
      <c r="CB7" s="38">
        <v>224.3</v>
      </c>
      <c r="CC7" s="38">
        <v>257.11</v>
      </c>
      <c r="CD7" s="38">
        <v>287.3</v>
      </c>
      <c r="CE7" s="38">
        <v>284.68</v>
      </c>
      <c r="CF7" s="38">
        <v>295.32</v>
      </c>
      <c r="CG7" s="38">
        <v>300.52</v>
      </c>
      <c r="CH7" s="38">
        <v>296.14</v>
      </c>
      <c r="CI7" s="38">
        <v>283.17</v>
      </c>
      <c r="CJ7" s="38">
        <v>263.76</v>
      </c>
      <c r="CK7" s="38">
        <v>274.35000000000002</v>
      </c>
      <c r="CL7" s="38">
        <v>261.45999999999998</v>
      </c>
      <c r="CM7" s="38">
        <v>25.02</v>
      </c>
      <c r="CN7" s="38">
        <v>100</v>
      </c>
      <c r="CO7" s="38">
        <v>73.989999999999995</v>
      </c>
      <c r="CP7" s="38">
        <v>72.83</v>
      </c>
      <c r="CQ7" s="38">
        <v>71.66</v>
      </c>
      <c r="CR7" s="38">
        <v>53.24</v>
      </c>
      <c r="CS7" s="38">
        <v>52.31</v>
      </c>
      <c r="CT7" s="38">
        <v>60.65</v>
      </c>
      <c r="CU7" s="38">
        <v>51.75</v>
      </c>
      <c r="CV7" s="38">
        <v>50.68</v>
      </c>
      <c r="CW7" s="38">
        <v>52.23</v>
      </c>
      <c r="CX7" s="38">
        <v>85.65</v>
      </c>
      <c r="CY7" s="38">
        <v>85.92</v>
      </c>
      <c r="CZ7" s="38">
        <v>86.06</v>
      </c>
      <c r="DA7" s="38">
        <v>86.25</v>
      </c>
      <c r="DB7" s="38">
        <v>86.3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2020-02-07T05:35:04Z</cp:lastPrinted>
  <dcterms:created xsi:type="dcterms:W3CDTF">2019-12-05T05:18:00Z</dcterms:created>
  <dcterms:modified xsi:type="dcterms:W3CDTF">2020-02-07T05:35:05Z</dcterms:modified>
  <cp:category/>
</cp:coreProperties>
</file>