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4○伊勢崎市\"/>
    </mc:Choice>
  </mc:AlternateContent>
  <workbookProtection workbookAlgorithmName="SHA-512" workbookHashValue="uSvLvnP3+fnHqOhFuQTvsD1okabcsyW8fDGnQ5CUCVH7r0Tv58OpMYNuTjL7XPIANcNqVM9J6U4AQCZxZzPquA==" workbookSaltValue="j+08kKiDyps/5F7zzz8N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<sst xmlns="http://schemas.openxmlformats.org/spreadsheetml/2006/main" count="228" uniqueCount="115">
  <si>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</si>
  <si>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</si>
  <si>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</si>
  <si>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</si>
  <si>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</si>
  <si>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</si>
  <si>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</si>
  <si>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</si>
  <si>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</si>
  <si>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</si>
  <si>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</si>
  <si>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</si>
  <si>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</si>
  <si>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</si>
  <si>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</si>
  <si>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</si>
  <si>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</si>
  <si>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</si>
  <si>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</si>
  <si>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</si>
  <si>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</si>
  <si>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</si>
  <si>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</si>
  <si>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</si>
  <si>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</si>
  <si>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</si>
  <si>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</si>
  <si>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</si>
  <si>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</si>
  <si>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</si>
  <si>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</si>
  <si>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</si>
  <si>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</si>
  <si>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</si>
  <si>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</si>
  <si>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</si>
  <si>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</si>
  <si>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</si>
  <si>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</si>
  <si>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</si>
  <si>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</si>
  <si>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</si>
  <si>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</si>
  <si>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</si>
  <si>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</si>
  <si>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</si>
  <si>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</si>
  <si>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</si>
  <si>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</si>
  <si>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</si>
  <si>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</si>
  <si>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</si>
  <si>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</si>
  <si>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</si>
  <si>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</si>
  <si>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</si>
  <si>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</si>
  <si>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</si>
  <si>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</si>
  <si>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</si>
  <si>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</si>
  <si>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</si>
  <si>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</si>
  <si>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</si>
  <si>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</si>
  <si>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</si>
  <si>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</si>
  <si>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</si>
  <si>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</si>
  <si>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</si>
  <si>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</si>
  <si>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</si>
  <si>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</si>
  <si>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</si>
  <si>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</si>
  <si>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</si>
  <si>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</si>
  <si>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</si>
  <si>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</si>
  <si>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</si>
  <si>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</si>
  <si>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</si>
  <si>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</si>
  <si>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</si>
  <si>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</si>
  <si>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</si>
  <si>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</si>
  <si>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</si>
  <si>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</si>
  <si>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</si>
  <si>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</si>
  <si>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</si>
  <si>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</si>
  <si>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</si>
  <si>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</si>
  <si>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</si>
  <si>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</si>
  <si>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</si>
  <si>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</si>
  <si>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</si>
  <si>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</si>
  <si>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</si>
  <si>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</si>
  <si>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</si>
  <si>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</si>
  <si>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</si>
  <si>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</si>
  <si>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</si>
  <si>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</si>
  <si>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</si>
  <si>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</si>
  <si>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</si>
  <si>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収益的収支比率や経費回収率から、農業集落排水の維持管理費は、農業集落排水施設使用料で賄えていない。一方で、汚水処理原価の平均値との比較から効率的な汚水処理が行えている。今後は、施設利用率や水洗化率の平均値との比較から、水洗化率を向上させ、施設利用率の向上を図る必要がある。
(2)農業集落排水整備区域内の接続促進を進め、施設利用率を向上させる必要があります。また、処理場の老朽化対策の一環として、公共下水道への編入の検討も引き続き行います。
　今後も、農業集落排水事業の健全で持続可能な経営管理に努めます。</t>
    <rPh sb="87" eb="89">
      <t>コンゴ</t>
    </rPh>
    <rPh sb="225" eb="227">
      <t>コンゴ</t>
    </rPh>
    <phoneticPr fontId="4"/>
  </si>
  <si>
    <t>(1)①単年度の収支が黒字であることを示す100％を
下回っている。
④平成26年度以降、建設投資関連事業を行っておらず、0が続いている。
⑤100％を下回っている状態が続いており、使用料
収入だけでは、汚水処理費を賄えていない。
⑥平均値を下回る状態が続いており、効率的な汚水
処理が行われている。
⑦平成26年度と平成28年度に公共下水道に編入する施設（11施設中2施設が公共下水道へ編入）があり、施設利用率は平均値を下回り減少傾向となっている。今後も公共下水道への編入を予定しているものの、接続促進により流入量を増やす必要がある。
⑧経年比較では横ばい傾向にあるが、平均値を下回っている。
(2)類似団体と比較し、汚水処理原価から効率的な
汚水処理が行えている一方で、水洗化率が低く、施
設利用率も同様に低い。今後も市民への理解を得ながら、接続促進に努める。</t>
    <rPh sb="42" eb="44">
      <t>イコウ</t>
    </rPh>
    <rPh sb="152" eb="154">
      <t>ヘイセイ</t>
    </rPh>
    <rPh sb="156" eb="158">
      <t>ネンド</t>
    </rPh>
    <rPh sb="159" eb="161">
      <t>ヘイセイ</t>
    </rPh>
    <rPh sb="163" eb="165">
      <t>ネンド</t>
    </rPh>
    <rPh sb="166" eb="168">
      <t>コウキョウ</t>
    </rPh>
    <rPh sb="168" eb="171">
      <t>ゲスイドウ</t>
    </rPh>
    <rPh sb="172" eb="174">
      <t>ヘンニュウ</t>
    </rPh>
    <rPh sb="176" eb="178">
      <t>シセツ</t>
    </rPh>
    <rPh sb="181" eb="184">
      <t>シセツチュウ</t>
    </rPh>
    <rPh sb="185" eb="187">
      <t>シセツ</t>
    </rPh>
    <rPh sb="188" eb="190">
      <t>コウキョウ</t>
    </rPh>
    <rPh sb="190" eb="193">
      <t>ゲスイドウ</t>
    </rPh>
    <rPh sb="194" eb="196">
      <t>ヘンニュウ</t>
    </rPh>
    <rPh sb="201" eb="203">
      <t>シセツ</t>
    </rPh>
    <rPh sb="203" eb="206">
      <t>リヨウリツ</t>
    </rPh>
    <rPh sb="214" eb="216">
      <t>ゲンショウ</t>
    </rPh>
    <rPh sb="225" eb="227">
      <t>コンゴ</t>
    </rPh>
    <rPh sb="228" eb="230">
      <t>コウキョウ</t>
    </rPh>
    <rPh sb="230" eb="233">
      <t>ゲスイドウ</t>
    </rPh>
    <rPh sb="235" eb="237">
      <t>ヘンニュウ</t>
    </rPh>
    <rPh sb="238" eb="240">
      <t>ヨテイ</t>
    </rPh>
    <rPh sb="358" eb="360">
      <t>コンゴ</t>
    </rPh>
    <rPh sb="361" eb="363">
      <t>シミン</t>
    </rPh>
    <rPh sb="365" eb="367">
      <t>リカイ</t>
    </rPh>
    <rPh sb="368" eb="369">
      <t>エ</t>
    </rPh>
    <rPh sb="373" eb="375">
      <t>セツゾク</t>
    </rPh>
    <rPh sb="375" eb="377">
      <t>ソクシン</t>
    </rPh>
    <rPh sb="378" eb="379">
      <t>ツト</t>
    </rPh>
    <phoneticPr fontId="4"/>
  </si>
  <si>
    <t>(1)③平成30年度まで管渠の更新は、行っていない。
(2)類似団体では管渠の更新が始まっているが、今後は資産台帳等を作成し、計画的及び平準化した管渠の更新を予定。</t>
    <rPh sb="50" eb="5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</si>
</sst>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86-4F24-9B67-1352270EAE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8086-4F24-9B67-1352270EAE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50.21</c:v>
                </c:pt>
                <c:pt idx="1">
                  <c:v>50.21</c:v>
                </c:pt>
                <c:pt idx="2">
                  <c:v>48.67</c:v>
                </c:pt>
                <c:pt idx="3">
                  <c:v>49.96</c:v>
                </c:pt>
                <c:pt idx="4">
                  <c:v>41.83</c:v>
                </c:pt>
              </c:numCache>
            </c:numRef>
          </c:val>
          <c:extLst>
            <c:ext xmlns:c16="http://schemas.microsoft.com/office/drawing/2014/chart" uri="{C3380CC4-5D6E-409C-BE32-E72D297353CC}">
              <c16:uniqueId val="{00000000-5E83-4A2F-B1A8-1B8B36ACC2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5E83-4A2F-B1A8-1B8B36ACC2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70.05</c:v>
                </c:pt>
                <c:pt idx="1">
                  <c:v>73.53</c:v>
                </c:pt>
                <c:pt idx="2">
                  <c:v>75.52</c:v>
                </c:pt>
                <c:pt idx="3">
                  <c:v>74.87</c:v>
                </c:pt>
                <c:pt idx="4">
                  <c:v>74.72</c:v>
                </c:pt>
              </c:numCache>
            </c:numRef>
          </c:val>
          <c:extLst>
            <c:ext xmlns:c16="http://schemas.microsoft.com/office/drawing/2014/chart" uri="{C3380CC4-5D6E-409C-BE32-E72D297353CC}">
              <c16:uniqueId val="{00000000-7FEB-46D7-9578-94299D3EB3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7FEB-46D7-9578-94299D3EB3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89.4</c:v>
                </c:pt>
                <c:pt idx="1">
                  <c:v>88.65</c:v>
                </c:pt>
                <c:pt idx="2">
                  <c:v>88.96</c:v>
                </c:pt>
                <c:pt idx="3">
                  <c:v>85.55</c:v>
                </c:pt>
                <c:pt idx="4">
                  <c:v>86.08</c:v>
                </c:pt>
              </c:numCache>
            </c:numRef>
          </c:val>
          <c:extLst>
            <c:ext xmlns:c16="http://schemas.microsoft.com/office/drawing/2014/chart" uri="{C3380CC4-5D6E-409C-BE32-E72D297353CC}">
              <c16:uniqueId val="{00000000-54B0-4931-B67E-6902F0E067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0-4931-B67E-6902F0E067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D0-4336-8AD6-8B431B777E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0-4336-8AD6-8B431B777E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7-46A7-A7FD-10165CAA20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7-46A7-A7FD-10165CAA20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0D-4722-A05C-66BEF32CDA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0D-4722-A05C-66BEF32CDA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84-4E88-8E07-0348972185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4-4E88-8E07-0348972185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9-4AD9-82EB-969F4B3719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1DB9-4AD9-82EB-969F4B3719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63.11</c:v>
                </c:pt>
                <c:pt idx="1">
                  <c:v>60.31</c:v>
                </c:pt>
                <c:pt idx="2">
                  <c:v>59.97</c:v>
                </c:pt>
                <c:pt idx="3">
                  <c:v>59.78</c:v>
                </c:pt>
                <c:pt idx="4">
                  <c:v>47.82</c:v>
                </c:pt>
              </c:numCache>
            </c:numRef>
          </c:val>
          <c:extLst>
            <c:ext xmlns:c16="http://schemas.microsoft.com/office/drawing/2014/chart" uri="{C3380CC4-5D6E-409C-BE32-E72D297353CC}">
              <c16:uniqueId val="{00000000-F5B5-461B-8522-293EE01493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F5B5-461B-8522-293EE01493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171.28</c:v>
                </c:pt>
                <c:pt idx="1">
                  <c:v>179.21</c:v>
                </c:pt>
                <c:pt idx="2">
                  <c:v>181.31</c:v>
                </c:pt>
                <c:pt idx="3">
                  <c:v>178.8</c:v>
                </c:pt>
                <c:pt idx="4">
                  <c:v>224.53</c:v>
                </c:pt>
              </c:numCache>
            </c:numRef>
          </c:val>
          <c:extLst>
            <c:ext xmlns:c16="http://schemas.microsoft.com/office/drawing/2014/chart" uri="{C3380CC4-5D6E-409C-BE32-E72D297353CC}">
              <c16:uniqueId val="{00000000-9A73-4298-93B8-C9ECF88696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9A73-4298-93B8-C9ECF88696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伊勢崎市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213628</v>
      </c>
      <c r="AM8" s="50"/>
      <c r="AN8" s="50"/>
      <c r="AO8" s="50"/>
      <c r="AP8" s="50"/>
      <c r="AQ8" s="50"/>
      <c r="AR8" s="50"/>
      <c r="AS8" s="50"/>
      <c r="AT8" s="45">
        <f>データ!T6</f>
        <v>139.44</v>
      </c>
      <c r="AU8" s="45"/>
      <c r="AV8" s="45"/>
      <c r="AW8" s="45"/>
      <c r="AX8" s="45"/>
      <c r="AY8" s="45"/>
      <c r="AZ8" s="45"/>
      <c r="BA8" s="45"/>
      <c r="BB8" s="45">
        <f>データ!U6</f>
        <v>1532.04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5.97</v>
      </c>
      <c r="Q10" s="45"/>
      <c r="R10" s="45"/>
      <c r="S10" s="45"/>
      <c r="T10" s="45"/>
      <c r="U10" s="45"/>
      <c r="V10" s="45"/>
      <c r="W10" s="45">
        <f>データ!Q6</f>
        <v>96.79</v>
      </c>
      <c r="X10" s="45"/>
      <c r="Y10" s="45"/>
      <c r="Z10" s="45"/>
      <c r="AA10" s="45"/>
      <c r="AB10" s="45"/>
      <c r="AC10" s="45"/>
      <c r="AD10" s="50">
        <f>データ!R6</f>
        <v>2062</v>
      </c>
      <c r="AE10" s="50"/>
      <c r="AF10" s="50"/>
      <c r="AG10" s="50"/>
      <c r="AH10" s="50"/>
      <c r="AI10" s="50"/>
      <c r="AJ10" s="50"/>
      <c r="AK10" s="2"/>
      <c r="AL10" s="50">
        <f>データ!V6</f>
        <v>12735</v>
      </c>
      <c r="AM10" s="50"/>
      <c r="AN10" s="50"/>
      <c r="AO10" s="50"/>
      <c r="AP10" s="50"/>
      <c r="AQ10" s="50"/>
      <c r="AR10" s="50"/>
      <c r="AS10" s="50"/>
      <c r="AT10" s="45">
        <f>データ!W6</f>
        <v>6.02</v>
      </c>
      <c r="AU10" s="45"/>
      <c r="AV10" s="45"/>
      <c r="AW10" s="45"/>
      <c r="AX10" s="45"/>
      <c r="AY10" s="45"/>
      <c r="AZ10" s="45"/>
      <c r="BA10" s="45"/>
      <c r="BB10" s="45">
        <f>データ!X6</f>
        <v>2115.4499999999998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ifSxMr9xmI8gWIvbKu1w1HVs9IiFnJcLm/82mqngscNIHMEzBvQ+2p8zTxXmJu1iuBvJ3TklR1uXup8qdS1YKg==" saltValue="f3yoY2aRsfBATQxSoU4U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102041</v>
      </c>
      <c r="D6" s="33">
        <f t="shared" si="3"/>
        <v>47</v>
      </c>
      <c r="E6" s="33">
        <f t="shared" si="3"/>
        <v>17</v>
      </c>
      <c r="F6" s="33">
        <f t="shared" si="3"/>
        <v>5</v>
      </c>
      <c r="G6" s="33">
        <f t="shared" si="3"/>
        <v>0</v>
      </c>
      <c r="H6" s="33" t="str">
        <f t="shared" si="3"/>
        <v>群馬県　伊勢崎市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5.97</v>
      </c>
      <c r="Q6" s="34">
        <f t="shared" si="3"/>
        <v>96.79</v>
      </c>
      <c r="R6" s="34">
        <f t="shared" si="3"/>
        <v>2062</v>
      </c>
      <c r="S6" s="34">
        <f t="shared" si="3"/>
        <v>213628</v>
      </c>
      <c r="T6" s="34">
        <f t="shared" si="3"/>
        <v>139.44</v>
      </c>
      <c r="U6" s="34">
        <f t="shared" si="3"/>
        <v>1532.04</v>
      </c>
      <c r="V6" s="34">
        <f t="shared" si="3"/>
        <v>12735</v>
      </c>
      <c r="W6" s="34">
        <f t="shared" si="3"/>
        <v>6.02</v>
      </c>
      <c r="X6" s="34">
        <f t="shared" si="3"/>
        <v>2115.4499999999998</v>
      </c>
      <c r="Y6" s="35">
        <f>IF(Y7="",NA(),Y7)</f>
        <v>89.4</v>
      </c>
      <c r="Z6" s="35">
        <f t="shared" ref="Z6:AH6" si="4">IF(Z7="",NA(),Z7)</f>
        <v>88.65</v>
      </c>
      <c r="AA6" s="35">
        <f t="shared" si="4"/>
        <v>88.96</v>
      </c>
      <c r="AB6" s="35">
        <f t="shared" si="4"/>
        <v>85.55</v>
      </c>
      <c r="AC6" s="35">
        <f t="shared" si="4"/>
        <v>86.08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63.11</v>
      </c>
      <c r="BR6" s="35">
        <f t="shared" ref="BR6:BZ6" si="8">IF(BR7="",NA(),BR7)</f>
        <v>60.31</v>
      </c>
      <c r="BS6" s="35">
        <f t="shared" si="8"/>
        <v>59.97</v>
      </c>
      <c r="BT6" s="35">
        <f t="shared" si="8"/>
        <v>59.78</v>
      </c>
      <c r="BU6" s="35">
        <f t="shared" si="8"/>
        <v>47.82</v>
      </c>
      <c r="BV6" s="35">
        <f t="shared" si="8"/>
        <v>62.3</v>
      </c>
      <c r="BW6" s="35">
        <f t="shared" si="8"/>
        <v>59.3</v>
      </c>
      <c r="BX6" s="35">
        <f t="shared" si="8"/>
        <v>59.83</v>
      </c>
      <c r="BY6" s="35">
        <f t="shared" si="8"/>
        <v>65.33</v>
      </c>
      <c r="BZ6" s="35">
        <f t="shared" si="8"/>
        <v>65.39</v>
      </c>
      <c r="CA6" s="34" t="str">
        <f>IF(CA7="","",IF(CA7="-","【-】","【"&amp;SUBSTITUTE(TEXT(CA7,"#,##0.00"),"-","△")&amp;"】"))</f>
        <v>【59.51】</v>
      </c>
      <c r="CB6" s="35">
        <f>IF(CB7="",NA(),CB7)</f>
        <v>171.28</v>
      </c>
      <c r="CC6" s="35">
        <f t="shared" ref="CC6:CK6" si="9">IF(CC7="",NA(),CC7)</f>
        <v>179.21</v>
      </c>
      <c r="CD6" s="35">
        <f t="shared" si="9"/>
        <v>181.31</v>
      </c>
      <c r="CE6" s="35">
        <f t="shared" si="9"/>
        <v>178.8</v>
      </c>
      <c r="CF6" s="35">
        <f t="shared" si="9"/>
        <v>224.53</v>
      </c>
      <c r="CG6" s="35">
        <f t="shared" si="9"/>
        <v>235.07</v>
      </c>
      <c r="CH6" s="35">
        <f t="shared" si="9"/>
        <v>248.14</v>
      </c>
      <c r="CI6" s="35">
        <f t="shared" si="9"/>
        <v>246.66</v>
      </c>
      <c r="CJ6" s="35">
        <f t="shared" si="9"/>
        <v>227.43</v>
      </c>
      <c r="CK6" s="35">
        <f t="shared" si="9"/>
        <v>230.88</v>
      </c>
      <c r="CL6" s="34" t="str">
        <f>IF(CL7="","",IF(CL7="-","【-】","【"&amp;SUBSTITUTE(TEXT(CL7,"#,##0.00"),"-","△")&amp;"】"))</f>
        <v>【261.46】</v>
      </c>
      <c r="CM6" s="35">
        <f>IF(CM7="",NA(),CM7)</f>
        <v>50.21</v>
      </c>
      <c r="CN6" s="35">
        <f t="shared" ref="CN6:CV6" si="10">IF(CN7="",NA(),CN7)</f>
        <v>50.21</v>
      </c>
      <c r="CO6" s="35">
        <f t="shared" si="10"/>
        <v>48.67</v>
      </c>
      <c r="CP6" s="35">
        <f t="shared" si="10"/>
        <v>49.96</v>
      </c>
      <c r="CQ6" s="35">
        <f t="shared" si="10"/>
        <v>41.83</v>
      </c>
      <c r="CR6" s="35">
        <f t="shared" si="10"/>
        <v>58.47</v>
      </c>
      <c r="CS6" s="35">
        <f t="shared" si="10"/>
        <v>57.3</v>
      </c>
      <c r="CT6" s="35">
        <f t="shared" si="10"/>
        <v>56</v>
      </c>
      <c r="CU6" s="35">
        <f t="shared" si="10"/>
        <v>56.01</v>
      </c>
      <c r="CV6" s="35">
        <f t="shared" si="10"/>
        <v>56.72</v>
      </c>
      <c r="CW6" s="34" t="str">
        <f>IF(CW7="","",IF(CW7="-","【-】","【"&amp;SUBSTITUTE(TEXT(CW7,"#,##0.00"),"-","△")&amp;"】"))</f>
        <v>【52.23】</v>
      </c>
      <c r="CX6" s="35">
        <f>IF(CX7="",NA(),CX7)</f>
        <v>70.05</v>
      </c>
      <c r="CY6" s="35">
        <f t="shared" ref="CY6:DG6" si="11">IF(CY7="",NA(),CY7)</f>
        <v>73.53</v>
      </c>
      <c r="CZ6" s="35">
        <f t="shared" si="11"/>
        <v>75.52</v>
      </c>
      <c r="DA6" s="35">
        <f t="shared" si="11"/>
        <v>74.87</v>
      </c>
      <c r="DB6" s="35">
        <f t="shared" si="11"/>
        <v>74.72</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102041</v>
      </c>
      <c r="D7" s="37">
        <v>47</v>
      </c>
      <c r="E7" s="37">
        <v>17</v>
      </c>
      <c r="F7" s="37">
        <v>5</v>
      </c>
      <c r="G7" s="37">
        <v>0</v>
      </c>
      <c r="H7" s="37" t="s">
        <v>99</v>
      </c>
      <c r="I7" s="37" t="s">
        <v>100</v>
      </c>
      <c r="J7" s="37" t="s">
        <v>101</v>
      </c>
      <c r="K7" s="37" t="s">
        <v>102</v>
      </c>
      <c r="L7" s="37" t="s">
        <v>103</v>
      </c>
      <c r="M7" s="37" t="s">
        <v>104</v>
      </c>
      <c r="N7" s="38" t="s">
        <v>105</v>
      </c>
      <c r="O7" s="38" t="s">
        <v>106</v>
      </c>
      <c r="P7" s="38">
        <v>5.97</v>
      </c>
      <c r="Q7" s="38">
        <v>96.79</v>
      </c>
      <c r="R7" s="38">
        <v>2062</v>
      </c>
      <c r="S7" s="38">
        <v>213628</v>
      </c>
      <c r="T7" s="38">
        <v>139.44</v>
      </c>
      <c r="U7" s="38">
        <v>1532.04</v>
      </c>
      <c r="V7" s="38">
        <v>12735</v>
      </c>
      <c r="W7" s="38">
        <v>6.02</v>
      </c>
      <c r="X7" s="38">
        <v>2115.4499999999998</v>
      </c>
      <c r="Y7" s="38">
        <v>89.4</v>
      </c>
      <c r="Z7" s="38">
        <v>88.65</v>
      </c>
      <c r="AA7" s="38">
        <v>88.96</v>
      </c>
      <c r="AB7" s="38">
        <v>85.55</v>
      </c>
      <c r="AC7" s="38">
        <v>86.08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632.94000000000005</v>
      </c>
      <c r="BL7" s="38">
        <v>721.43</v>
      </c>
      <c r="BM7" s="38">
        <v>685.34</v>
      </c>
      <c r="BN7" s="38">
        <v>684.74</v>
      </c>
      <c r="BO7" s="38">
        <v>654.91999999999996</v>
      </c>
      <c r="BP7" s="38">
        <v>747.76</v>
      </c>
      <c r="BQ7" s="38">
        <v>63.11</v>
      </c>
      <c r="BR7" s="38">
        <v>60.31</v>
      </c>
      <c r="BS7" s="38">
        <v>59.97</v>
      </c>
      <c r="BT7" s="38">
        <v>59.78</v>
      </c>
      <c r="BU7" s="38">
        <v>47.82</v>
      </c>
      <c r="BV7" s="38">
        <v>62.3</v>
      </c>
      <c r="BW7" s="38">
        <v>59.3</v>
      </c>
      <c r="BX7" s="38">
        <v>59.83</v>
      </c>
      <c r="BY7" s="38">
        <v>65.33</v>
      </c>
      <c r="BZ7" s="38">
        <v>65.39</v>
      </c>
      <c r="CA7" s="38">
        <v>59.51</v>
      </c>
      <c r="CB7" s="38">
        <v>171.28</v>
      </c>
      <c r="CC7" s="38">
        <v>179.21</v>
      </c>
      <c r="CD7" s="38">
        <v>181.31</v>
      </c>
      <c r="CE7" s="38">
        <v>178.8</v>
      </c>
      <c r="CF7" s="38">
        <v>224.53</v>
      </c>
      <c r="CG7" s="38">
        <v>235.07</v>
      </c>
      <c r="CH7" s="38">
        <v>248.14</v>
      </c>
      <c r="CI7" s="38">
        <v>246.66</v>
      </c>
      <c r="CJ7" s="38">
        <v>227.43</v>
      </c>
      <c r="CK7" s="38">
        <v>230.88</v>
      </c>
      <c r="CL7" s="38">
        <v>261.45999999999998</v>
      </c>
      <c r="CM7" s="38">
        <v>50.21</v>
      </c>
      <c r="CN7" s="38">
        <v>50.21</v>
      </c>
      <c r="CO7" s="38">
        <v>48.67</v>
      </c>
      <c r="CP7" s="38">
        <v>49.96</v>
      </c>
      <c r="CQ7" s="38">
        <v>41.83</v>
      </c>
      <c r="CR7" s="38">
        <v>58.47</v>
      </c>
      <c r="CS7" s="38">
        <v>57.3</v>
      </c>
      <c r="CT7" s="38">
        <v>56</v>
      </c>
      <c r="CU7" s="38">
        <v>56.01</v>
      </c>
      <c r="CV7" s="38">
        <v>56.72</v>
      </c>
      <c r="CW7" s="38">
        <v>52.23</v>
      </c>
      <c r="CX7" s="38">
        <v>70.05</v>
      </c>
      <c r="CY7" s="38">
        <v>73.53</v>
      </c>
      <c r="CZ7" s="38">
        <v>75.52</v>
      </c>
      <c r="DA7" s="38">
        <v>74.87</v>
      </c>
      <c r="DB7" s="38">
        <v>74.72</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2020-02-07T05:39:10Z</cp:lastPrinted>
  <dcterms:created xsi:type="dcterms:W3CDTF">2019-12-05T05:18:00Z</dcterms:created>
  <dcterms:modified xsi:type="dcterms:W3CDTF">2020-02-07T05:39:12Z</dcterms:modified>
  <cp:category/>
</cp:coreProperties>
</file>