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3 各団体回答\07○館林市\"/>
    </mc:Choice>
  </mc:AlternateContent>
  <workbookProtection workbookAlgorithmName="SHA-512" workbookHashValue="37wAbnSSv7rngINGPHWx3vpbCfSf1zrKj7fWOsXo56IkjTqFKSTFcY1jDlxLiG/WKkczoe1Eoi+EBzkyicMx5A==" workbookSaltValue="pzPGyib2g7WA1H9qq6GwG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AL8" i="4"/>
  <c r="W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<sst xmlns="http://schemas.openxmlformats.org/spreadsheetml/2006/main" count="228" uniqueCount="114">
  <si>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</si>
  <si>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</si>
  <si>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</si>
  <si>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</si>
  <si>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</si>
  <si>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</si>
  <si>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</si>
  <si>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</si>
  <si>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</si>
  <si>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</si>
  <si>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</si>
  <si>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</si>
  <si>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</si>
  <si>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</si>
  <si>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</si>
  <si>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</si>
  <si>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</si>
  <si>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</si>
  <si>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</si>
  <si>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</si>
  <si>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</si>
  <si>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</si>
  <si>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</si>
  <si>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</si>
  <si>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</si>
  <si>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</si>
  <si>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</si>
  <si>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</si>
  <si>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</si>
  <si>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</si>
  <si>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</si>
  <si>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</si>
  <si>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</si>
  <si>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</si>
  <si>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</si>
  <si>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</si>
  <si>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</si>
  <si>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</si>
  <si>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</si>
  <si>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</si>
  <si>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</si>
  <si>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</si>
  <si>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</si>
  <si>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</si>
  <si>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</si>
  <si>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</si>
  <si>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</si>
  <si>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</si>
  <si>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</si>
  <si>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</si>
  <si>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</si>
  <si>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</si>
  <si>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</si>
  <si>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</si>
  <si>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</si>
  <si>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</si>
  <si>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</si>
  <si>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</si>
  <si>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</si>
  <si>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</si>
  <si>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</si>
  <si>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</si>
  <si>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</si>
  <si>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</si>
  <si>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</si>
  <si>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</si>
  <si>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</si>
  <si>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</si>
  <si>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</si>
  <si>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</si>
  <si>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</si>
  <si>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</si>
  <si>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</si>
  <si>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</si>
  <si>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</si>
  <si>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</si>
  <si>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</si>
  <si>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</si>
  <si>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</si>
  <si>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</si>
  <si>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</si>
  <si>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</si>
  <si>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</si>
  <si>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</si>
  <si>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</si>
  <si>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</si>
  <si>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</si>
  <si>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</si>
  <si>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</si>
  <si>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</si>
  <si>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</si>
  <si>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</si>
  <si>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</si>
  <si>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</si>
  <si>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</si>
  <si>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</si>
  <si>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</si>
  <si>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</si>
  <si>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館林市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</si>
  <si>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</si>
  <si>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</si>
  <si>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</si>
  <si>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</si>
  <si>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</si>
  <si>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</si>
  <si>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</si>
  <si>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</si>
  <si>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</si>
  <si>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</si>
  <si>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</si>
  <si>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</si>
  <si>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収益的収支比率は近年100％以上を保っており、経営は健全と判断できるが、このことは、施設が比較的新しいことと（古いもので供用開始後19年）、一般会計からの繰入金により適正に維持管理されているためである。
　今後、施設の老朽化が進み、維持管理費の増加が続いた場合、経営状況は悪化していくことが予想される。よい経営状態を保つために、接続促進により料金収入を増やすことが必要である。
・経費回収率と汚水処理原価の数値は、類似団体と
比較すると同水準で、今後も効率性のよい経営努力
を続けていく。
・水洗化率は微増であり、個別対応で早期の切り替え促進を図る。
</t>
    </r>
    <r>
      <rPr>
        <sz val="11"/>
        <color rgb="FFFF0000"/>
        <rFont val="ＭＳ ゴシック"/>
        <family val="3"/>
        <charset val="128"/>
      </rPr>
      <t xml:space="preserve">
</t>
    </r>
    <rPh sb="9" eb="11">
      <t>キンネン</t>
    </rPh>
    <rPh sb="15" eb="17">
      <t>イジョウ</t>
    </rPh>
    <rPh sb="252" eb="254">
      <t>ビゾウ</t>
    </rPh>
    <rPh sb="258" eb="260">
      <t>コベツ</t>
    </rPh>
    <rPh sb="260" eb="262">
      <t>タイオウ</t>
    </rPh>
    <phoneticPr fontId="16"/>
  </si>
  <si>
    <t>・農業集落排水事業は、その性質上、料金収入だけでは経営を維持することは困難であり、一般会計からの繰入金に依存せざるを得ない。
　しかし、水洗化率の向上による料金収入の増加や適正な維持管理を行うことによる経費削減や、平成30年度に策定した経営戦略等も考慮し、安定的な経営が図れるように努力していく。</t>
    <rPh sb="28" eb="30">
      <t>イジ</t>
    </rPh>
    <rPh sb="35" eb="37">
      <t>コンナン</t>
    </rPh>
    <rPh sb="111" eb="113">
      <t>ネンド</t>
    </rPh>
    <rPh sb="114" eb="116">
      <t>サクテイ</t>
    </rPh>
    <rPh sb="118" eb="120">
      <t>ケイエイ</t>
    </rPh>
    <rPh sb="120" eb="122">
      <t>センリャク</t>
    </rPh>
    <rPh sb="122" eb="123">
      <t>ナド</t>
    </rPh>
    <rPh sb="124" eb="126">
      <t>コウリョ</t>
    </rPh>
    <phoneticPr fontId="16"/>
  </si>
  <si>
    <t>・下早川田地区の施設は平成11年、木戸地区の施設は平成17年に供用開始と比較的新しい施設のため、老朽化対策の費用は比較的抑えられており、管渠の改善実績はまだない。
　しかし、下早川田地区の修繕費は年々増加傾向にあり、今後も増えることが予想される。そのため発生ベースの修繕対策でなく、処理場、管渠等の長期的に安定運転をするために、平成27年度から平成28年度に機能診断を実施し、最適整備構想を策定した。今後最適整備構想をもとに改築・修繕を行っていく予定である。</t>
    <rPh sb="172" eb="174">
      <t>ヘイセイ</t>
    </rPh>
    <rPh sb="176" eb="178">
      <t>ネンド</t>
    </rPh>
    <rPh sb="184" eb="186">
      <t>ジッシ</t>
    </rPh>
    <rPh sb="188" eb="190">
      <t>サイテキ</t>
    </rPh>
    <rPh sb="190" eb="192">
      <t>セイビ</t>
    </rPh>
    <rPh sb="192" eb="194">
      <t>コウソウ</t>
    </rPh>
    <rPh sb="195" eb="197">
      <t>サクテイ</t>
    </rPh>
    <rPh sb="202" eb="204">
      <t>サイテキ</t>
    </rPh>
    <rPh sb="204" eb="206">
      <t>セイビ</t>
    </rPh>
    <rPh sb="206" eb="208">
      <t>コウソウ</t>
    </rPh>
    <rPh sb="212" eb="214">
      <t>カイチク</t>
    </rPh>
    <rPh sb="215" eb="217">
      <t>シュウゼン</t>
    </rPh>
    <rPh sb="218" eb="219">
      <t>オコナ</t>
    </rPh>
    <rPh sb="223" eb="225">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</si>
</sst>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E5-49E0-AB7D-68B175CA0C11}"/>
            </c:ext>
          </c:extLst>
        </c:ser>
        <c:dLbls>
          <c:showLegendKey val="0"/>
          <c:showVal val="0"/>
          <c:showCatName val="0"/>
          <c:showSerName val="0"/>
          <c:showPercent val="0"/>
          <c:showBubbleSize val="0"/>
        </c:dLbls>
        <c:gapWidth val="150"/>
        <c:axId val="172779152"/>
        <c:axId val="17266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25E5-49E0-AB7D-68B175CA0C11}"/>
            </c:ext>
          </c:extLst>
        </c:ser>
        <c:dLbls>
          <c:showLegendKey val="0"/>
          <c:showVal val="0"/>
          <c:showCatName val="0"/>
          <c:showSerName val="0"/>
          <c:showPercent val="0"/>
          <c:showBubbleSize val="0"/>
        </c:dLbls>
        <c:marker val="1"/>
        <c:smooth val="0"/>
        <c:axId val="172779152"/>
        <c:axId val="172666608"/>
      </c:lineChart>
      <c:dateAx>
        <c:axId val="172779152"/>
        <c:scaling>
          <c:orientation val="minMax"/>
        </c:scaling>
        <c:delete val="1"/>
        <c:axPos val="b"/>
        <c:numFmt formatCode="ge" sourceLinked="1"/>
        <c:majorTickMark val="none"/>
        <c:minorTickMark val="none"/>
        <c:tickLblPos val="none"/>
        <c:crossAx val="172666608"/>
        <c:crosses val="autoZero"/>
        <c:auto val="1"/>
        <c:lblOffset val="100"/>
        <c:baseTimeUnit val="years"/>
      </c:dateAx>
      <c:valAx>
        <c:axId val="1726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7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35.770000000000003</c:v>
                </c:pt>
                <c:pt idx="1">
                  <c:v>35.369999999999997</c:v>
                </c:pt>
                <c:pt idx="2">
                  <c:v>35.57</c:v>
                </c:pt>
                <c:pt idx="3">
                  <c:v>36.590000000000003</c:v>
                </c:pt>
                <c:pt idx="4">
                  <c:v>34.15</c:v>
                </c:pt>
              </c:numCache>
            </c:numRef>
          </c:val>
          <c:extLst xmlns:c16r2="http://schemas.microsoft.com/office/drawing/2015/06/chart">
            <c:ext xmlns:c16="http://schemas.microsoft.com/office/drawing/2014/chart" uri="{C3380CC4-5D6E-409C-BE32-E72D297353CC}">
              <c16:uniqueId val="{00000000-3F57-4602-8B43-54EEFD58740F}"/>
            </c:ext>
          </c:extLst>
        </c:ser>
        <c:dLbls>
          <c:showLegendKey val="0"/>
          <c:showVal val="0"/>
          <c:showCatName val="0"/>
          <c:showSerName val="0"/>
          <c:showPercent val="0"/>
          <c:showBubbleSize val="0"/>
        </c:dLbls>
        <c:gapWidth val="150"/>
        <c:axId val="173630752"/>
        <c:axId val="1736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3F57-4602-8B43-54EEFD58740F}"/>
            </c:ext>
          </c:extLst>
        </c:ser>
        <c:dLbls>
          <c:showLegendKey val="0"/>
          <c:showVal val="0"/>
          <c:showCatName val="0"/>
          <c:showSerName val="0"/>
          <c:showPercent val="0"/>
          <c:showBubbleSize val="0"/>
        </c:dLbls>
        <c:marker val="1"/>
        <c:smooth val="0"/>
        <c:axId val="173630752"/>
        <c:axId val="173681048"/>
      </c:lineChart>
      <c:dateAx>
        <c:axId val="173630752"/>
        <c:scaling>
          <c:orientation val="minMax"/>
        </c:scaling>
        <c:delete val="1"/>
        <c:axPos val="b"/>
        <c:numFmt formatCode="ge" sourceLinked="1"/>
        <c:majorTickMark val="none"/>
        <c:minorTickMark val="none"/>
        <c:tickLblPos val="none"/>
        <c:crossAx val="173681048"/>
        <c:crosses val="autoZero"/>
        <c:auto val="1"/>
        <c:lblOffset val="100"/>
        <c:baseTimeUnit val="years"/>
      </c:dateAx>
      <c:valAx>
        <c:axId val="1736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77.66</c:v>
                </c:pt>
                <c:pt idx="1">
                  <c:v>76.900000000000006</c:v>
                </c:pt>
                <c:pt idx="2">
                  <c:v>77.78</c:v>
                </c:pt>
                <c:pt idx="3">
                  <c:v>79.98</c:v>
                </c:pt>
                <c:pt idx="4">
                  <c:v>80.650000000000006</c:v>
                </c:pt>
              </c:numCache>
            </c:numRef>
          </c:val>
          <c:extLst xmlns:c16r2="http://schemas.microsoft.com/office/drawing/2015/06/chart">
            <c:ext xmlns:c16="http://schemas.microsoft.com/office/drawing/2014/chart" uri="{C3380CC4-5D6E-409C-BE32-E72D297353CC}">
              <c16:uniqueId val="{00000000-3A2D-45D8-B329-CB9DDAC3B359}"/>
            </c:ext>
          </c:extLst>
        </c:ser>
        <c:dLbls>
          <c:showLegendKey val="0"/>
          <c:showVal val="0"/>
          <c:showCatName val="0"/>
          <c:showSerName val="0"/>
          <c:showPercent val="0"/>
          <c:showBubbleSize val="0"/>
        </c:dLbls>
        <c:gapWidth val="150"/>
        <c:axId val="173682224"/>
        <c:axId val="17368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A2D-45D8-B329-CB9DDAC3B359}"/>
            </c:ext>
          </c:extLst>
        </c:ser>
        <c:dLbls>
          <c:showLegendKey val="0"/>
          <c:showVal val="0"/>
          <c:showCatName val="0"/>
          <c:showSerName val="0"/>
          <c:showPercent val="0"/>
          <c:showBubbleSize val="0"/>
        </c:dLbls>
        <c:marker val="1"/>
        <c:smooth val="0"/>
        <c:axId val="173682224"/>
        <c:axId val="173682616"/>
      </c:lineChart>
      <c:dateAx>
        <c:axId val="173682224"/>
        <c:scaling>
          <c:orientation val="minMax"/>
        </c:scaling>
        <c:delete val="1"/>
        <c:axPos val="b"/>
        <c:numFmt formatCode="ge" sourceLinked="1"/>
        <c:majorTickMark val="none"/>
        <c:minorTickMark val="none"/>
        <c:tickLblPos val="none"/>
        <c:crossAx val="173682616"/>
        <c:crosses val="autoZero"/>
        <c:auto val="1"/>
        <c:lblOffset val="100"/>
        <c:baseTimeUnit val="years"/>
      </c:dateAx>
      <c:valAx>
        <c:axId val="17368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99.22</c:v>
                </c:pt>
                <c:pt idx="1">
                  <c:v>100.76</c:v>
                </c:pt>
                <c:pt idx="2">
                  <c:v>103.3</c:v>
                </c:pt>
                <c:pt idx="3">
                  <c:v>106.99</c:v>
                </c:pt>
                <c:pt idx="4">
                  <c:v>102.2</c:v>
                </c:pt>
              </c:numCache>
            </c:numRef>
          </c:val>
          <c:extLst xmlns:c16r2="http://schemas.microsoft.com/office/drawing/2015/06/chart">
            <c:ext xmlns:c16="http://schemas.microsoft.com/office/drawing/2014/chart" uri="{C3380CC4-5D6E-409C-BE32-E72D297353CC}">
              <c16:uniqueId val="{00000000-EE7A-497B-A269-4906D0DBBBE7}"/>
            </c:ext>
          </c:extLst>
        </c:ser>
        <c:dLbls>
          <c:showLegendKey val="0"/>
          <c:showVal val="0"/>
          <c:showCatName val="0"/>
          <c:showSerName val="0"/>
          <c:showPercent val="0"/>
          <c:showBubbleSize val="0"/>
        </c:dLbls>
        <c:gapWidth val="150"/>
        <c:axId val="173141704"/>
        <c:axId val="17315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7A-497B-A269-4906D0DBBBE7}"/>
            </c:ext>
          </c:extLst>
        </c:ser>
        <c:dLbls>
          <c:showLegendKey val="0"/>
          <c:showVal val="0"/>
          <c:showCatName val="0"/>
          <c:showSerName val="0"/>
          <c:showPercent val="0"/>
          <c:showBubbleSize val="0"/>
        </c:dLbls>
        <c:marker val="1"/>
        <c:smooth val="0"/>
        <c:axId val="173141704"/>
        <c:axId val="173158504"/>
      </c:lineChart>
      <c:dateAx>
        <c:axId val="173141704"/>
        <c:scaling>
          <c:orientation val="minMax"/>
        </c:scaling>
        <c:delete val="1"/>
        <c:axPos val="b"/>
        <c:numFmt formatCode="ge" sourceLinked="1"/>
        <c:majorTickMark val="none"/>
        <c:minorTickMark val="none"/>
        <c:tickLblPos val="none"/>
        <c:crossAx val="173158504"/>
        <c:crosses val="autoZero"/>
        <c:auto val="1"/>
        <c:lblOffset val="100"/>
        <c:baseTimeUnit val="years"/>
      </c:dateAx>
      <c:valAx>
        <c:axId val="17315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4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E8-449B-BBA2-555EA1532F32}"/>
            </c:ext>
          </c:extLst>
        </c:ser>
        <c:dLbls>
          <c:showLegendKey val="0"/>
          <c:showVal val="0"/>
          <c:showCatName val="0"/>
          <c:showSerName val="0"/>
          <c:showPercent val="0"/>
          <c:showBubbleSize val="0"/>
        </c:dLbls>
        <c:gapWidth val="150"/>
        <c:axId val="173196992"/>
        <c:axId val="173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E8-449B-BBA2-555EA1532F32}"/>
            </c:ext>
          </c:extLst>
        </c:ser>
        <c:dLbls>
          <c:showLegendKey val="0"/>
          <c:showVal val="0"/>
          <c:showCatName val="0"/>
          <c:showSerName val="0"/>
          <c:showPercent val="0"/>
          <c:showBubbleSize val="0"/>
        </c:dLbls>
        <c:marker val="1"/>
        <c:smooth val="0"/>
        <c:axId val="173196992"/>
        <c:axId val="173197376"/>
      </c:lineChart>
      <c:dateAx>
        <c:axId val="173196992"/>
        <c:scaling>
          <c:orientation val="minMax"/>
        </c:scaling>
        <c:delete val="1"/>
        <c:axPos val="b"/>
        <c:numFmt formatCode="ge" sourceLinked="1"/>
        <c:majorTickMark val="none"/>
        <c:minorTickMark val="none"/>
        <c:tickLblPos val="none"/>
        <c:crossAx val="173197376"/>
        <c:crosses val="autoZero"/>
        <c:auto val="1"/>
        <c:lblOffset val="100"/>
        <c:baseTimeUnit val="years"/>
      </c:dateAx>
      <c:valAx>
        <c:axId val="173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3D-4EFE-A53E-6DDC4C401BF5}"/>
            </c:ext>
          </c:extLst>
        </c:ser>
        <c:dLbls>
          <c:showLegendKey val="0"/>
          <c:showVal val="0"/>
          <c:showCatName val="0"/>
          <c:showSerName val="0"/>
          <c:showPercent val="0"/>
          <c:showBubbleSize val="0"/>
        </c:dLbls>
        <c:gapWidth val="150"/>
        <c:axId val="173180200"/>
        <c:axId val="17325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3D-4EFE-A53E-6DDC4C401BF5}"/>
            </c:ext>
          </c:extLst>
        </c:ser>
        <c:dLbls>
          <c:showLegendKey val="0"/>
          <c:showVal val="0"/>
          <c:showCatName val="0"/>
          <c:showSerName val="0"/>
          <c:showPercent val="0"/>
          <c:showBubbleSize val="0"/>
        </c:dLbls>
        <c:marker val="1"/>
        <c:smooth val="0"/>
        <c:axId val="173180200"/>
        <c:axId val="173256368"/>
      </c:lineChart>
      <c:dateAx>
        <c:axId val="173180200"/>
        <c:scaling>
          <c:orientation val="minMax"/>
        </c:scaling>
        <c:delete val="1"/>
        <c:axPos val="b"/>
        <c:numFmt formatCode="ge" sourceLinked="1"/>
        <c:majorTickMark val="none"/>
        <c:minorTickMark val="none"/>
        <c:tickLblPos val="none"/>
        <c:crossAx val="173256368"/>
        <c:crosses val="autoZero"/>
        <c:auto val="1"/>
        <c:lblOffset val="100"/>
        <c:baseTimeUnit val="years"/>
      </c:dateAx>
      <c:valAx>
        <c:axId val="17325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EC-409B-9D51-EA1F8BAEAA36}"/>
            </c:ext>
          </c:extLst>
        </c:ser>
        <c:dLbls>
          <c:showLegendKey val="0"/>
          <c:showVal val="0"/>
          <c:showCatName val="0"/>
          <c:showSerName val="0"/>
          <c:showPercent val="0"/>
          <c:showBubbleSize val="0"/>
        </c:dLbls>
        <c:gapWidth val="150"/>
        <c:axId val="173307840"/>
        <c:axId val="17330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EC-409B-9D51-EA1F8BAEAA36}"/>
            </c:ext>
          </c:extLst>
        </c:ser>
        <c:dLbls>
          <c:showLegendKey val="0"/>
          <c:showVal val="0"/>
          <c:showCatName val="0"/>
          <c:showSerName val="0"/>
          <c:showPercent val="0"/>
          <c:showBubbleSize val="0"/>
        </c:dLbls>
        <c:marker val="1"/>
        <c:smooth val="0"/>
        <c:axId val="173307840"/>
        <c:axId val="173308232"/>
      </c:lineChart>
      <c:dateAx>
        <c:axId val="173307840"/>
        <c:scaling>
          <c:orientation val="minMax"/>
        </c:scaling>
        <c:delete val="1"/>
        <c:axPos val="b"/>
        <c:numFmt formatCode="ge" sourceLinked="1"/>
        <c:majorTickMark val="none"/>
        <c:minorTickMark val="none"/>
        <c:tickLblPos val="none"/>
        <c:crossAx val="173308232"/>
        <c:crosses val="autoZero"/>
        <c:auto val="1"/>
        <c:lblOffset val="100"/>
        <c:baseTimeUnit val="years"/>
      </c:dateAx>
      <c:valAx>
        <c:axId val="17330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42-40DF-A09A-1E00D061F3CB}"/>
            </c:ext>
          </c:extLst>
        </c:ser>
        <c:dLbls>
          <c:showLegendKey val="0"/>
          <c:showVal val="0"/>
          <c:showCatName val="0"/>
          <c:showSerName val="0"/>
          <c:showPercent val="0"/>
          <c:showBubbleSize val="0"/>
        </c:dLbls>
        <c:gapWidth val="150"/>
        <c:axId val="173362016"/>
        <c:axId val="17336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42-40DF-A09A-1E00D061F3CB}"/>
            </c:ext>
          </c:extLst>
        </c:ser>
        <c:dLbls>
          <c:showLegendKey val="0"/>
          <c:showVal val="0"/>
          <c:showCatName val="0"/>
          <c:showSerName val="0"/>
          <c:showPercent val="0"/>
          <c:showBubbleSize val="0"/>
        </c:dLbls>
        <c:marker val="1"/>
        <c:smooth val="0"/>
        <c:axId val="173362016"/>
        <c:axId val="173362408"/>
      </c:lineChart>
      <c:dateAx>
        <c:axId val="173362016"/>
        <c:scaling>
          <c:orientation val="minMax"/>
        </c:scaling>
        <c:delete val="1"/>
        <c:axPos val="b"/>
        <c:numFmt formatCode="ge" sourceLinked="1"/>
        <c:majorTickMark val="none"/>
        <c:minorTickMark val="none"/>
        <c:tickLblPos val="none"/>
        <c:crossAx val="173362408"/>
        <c:crosses val="autoZero"/>
        <c:auto val="1"/>
        <c:lblOffset val="100"/>
        <c:baseTimeUnit val="years"/>
      </c:dateAx>
      <c:valAx>
        <c:axId val="17336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01-4BAC-A898-52CE2B1E723B}"/>
            </c:ext>
          </c:extLst>
        </c:ser>
        <c:dLbls>
          <c:showLegendKey val="0"/>
          <c:showVal val="0"/>
          <c:showCatName val="0"/>
          <c:showSerName val="0"/>
          <c:showPercent val="0"/>
          <c:showBubbleSize val="0"/>
        </c:dLbls>
        <c:gapWidth val="150"/>
        <c:axId val="173361624"/>
        <c:axId val="1733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701-4BAC-A898-52CE2B1E723B}"/>
            </c:ext>
          </c:extLst>
        </c:ser>
        <c:dLbls>
          <c:showLegendKey val="0"/>
          <c:showVal val="0"/>
          <c:showCatName val="0"/>
          <c:showSerName val="0"/>
          <c:showPercent val="0"/>
          <c:showBubbleSize val="0"/>
        </c:dLbls>
        <c:marker val="1"/>
        <c:smooth val="0"/>
        <c:axId val="173361624"/>
        <c:axId val="173384992"/>
      </c:lineChart>
      <c:dateAx>
        <c:axId val="173361624"/>
        <c:scaling>
          <c:orientation val="minMax"/>
        </c:scaling>
        <c:delete val="1"/>
        <c:axPos val="b"/>
        <c:numFmt formatCode="ge" sourceLinked="1"/>
        <c:majorTickMark val="none"/>
        <c:minorTickMark val="none"/>
        <c:tickLblPos val="none"/>
        <c:crossAx val="173384992"/>
        <c:crosses val="autoZero"/>
        <c:auto val="1"/>
        <c:lblOffset val="100"/>
        <c:baseTimeUnit val="years"/>
      </c:dateAx>
      <c:valAx>
        <c:axId val="1733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56.66</c:v>
                </c:pt>
                <c:pt idx="1">
                  <c:v>51.62</c:v>
                </c:pt>
                <c:pt idx="2">
                  <c:v>48.89</c:v>
                </c:pt>
                <c:pt idx="3">
                  <c:v>61.34</c:v>
                </c:pt>
                <c:pt idx="4">
                  <c:v>55.89</c:v>
                </c:pt>
              </c:numCache>
            </c:numRef>
          </c:val>
          <c:extLst xmlns:c16r2="http://schemas.microsoft.com/office/drawing/2015/06/chart">
            <c:ext xmlns:c16="http://schemas.microsoft.com/office/drawing/2014/chart" uri="{C3380CC4-5D6E-409C-BE32-E72D297353CC}">
              <c16:uniqueId val="{00000000-0490-4CC5-B735-DBA48A7D0D69}"/>
            </c:ext>
          </c:extLst>
        </c:ser>
        <c:dLbls>
          <c:showLegendKey val="0"/>
          <c:showVal val="0"/>
          <c:showCatName val="0"/>
          <c:showSerName val="0"/>
          <c:showPercent val="0"/>
          <c:showBubbleSize val="0"/>
        </c:dLbls>
        <c:gapWidth val="150"/>
        <c:axId val="173307448"/>
        <c:axId val="1733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490-4CC5-B735-DBA48A7D0D69}"/>
            </c:ext>
          </c:extLst>
        </c:ser>
        <c:dLbls>
          <c:showLegendKey val="0"/>
          <c:showVal val="0"/>
          <c:showCatName val="0"/>
          <c:showSerName val="0"/>
          <c:showPercent val="0"/>
          <c:showBubbleSize val="0"/>
        </c:dLbls>
        <c:marker val="1"/>
        <c:smooth val="0"/>
        <c:axId val="173307448"/>
        <c:axId val="173307056"/>
      </c:lineChart>
      <c:dateAx>
        <c:axId val="173307448"/>
        <c:scaling>
          <c:orientation val="minMax"/>
        </c:scaling>
        <c:delete val="1"/>
        <c:axPos val="b"/>
        <c:numFmt formatCode="ge" sourceLinked="1"/>
        <c:majorTickMark val="none"/>
        <c:minorTickMark val="none"/>
        <c:tickLblPos val="none"/>
        <c:crossAx val="173307056"/>
        <c:crosses val="autoZero"/>
        <c:auto val="1"/>
        <c:lblOffset val="100"/>
        <c:baseTimeUnit val="years"/>
      </c:dateAx>
      <c:valAx>
        <c:axId val="17330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0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281.7</c:v>
                </c:pt>
                <c:pt idx="1">
                  <c:v>309.02999999999997</c:v>
                </c:pt>
                <c:pt idx="2">
                  <c:v>327.84</c:v>
                </c:pt>
                <c:pt idx="3">
                  <c:v>262.58999999999997</c:v>
                </c:pt>
                <c:pt idx="4">
                  <c:v>286.01</c:v>
                </c:pt>
              </c:numCache>
            </c:numRef>
          </c:val>
          <c:extLst xmlns:c16r2="http://schemas.microsoft.com/office/drawing/2015/06/chart">
            <c:ext xmlns:c16="http://schemas.microsoft.com/office/drawing/2014/chart" uri="{C3380CC4-5D6E-409C-BE32-E72D297353CC}">
              <c16:uniqueId val="{00000000-AF53-4431-9E7A-EF648EE2A829}"/>
            </c:ext>
          </c:extLst>
        </c:ser>
        <c:dLbls>
          <c:showLegendKey val="0"/>
          <c:showVal val="0"/>
          <c:showCatName val="0"/>
          <c:showSerName val="0"/>
          <c:showPercent val="0"/>
          <c:showBubbleSize val="0"/>
        </c:dLbls>
        <c:gapWidth val="150"/>
        <c:axId val="173629184"/>
        <c:axId val="1736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F53-4431-9E7A-EF648EE2A829}"/>
            </c:ext>
          </c:extLst>
        </c:ser>
        <c:dLbls>
          <c:showLegendKey val="0"/>
          <c:showVal val="0"/>
          <c:showCatName val="0"/>
          <c:showSerName val="0"/>
          <c:showPercent val="0"/>
          <c:showBubbleSize val="0"/>
        </c:dLbls>
        <c:marker val="1"/>
        <c:smooth val="0"/>
        <c:axId val="173629184"/>
        <c:axId val="173629576"/>
      </c:lineChart>
      <c:dateAx>
        <c:axId val="173629184"/>
        <c:scaling>
          <c:orientation val="minMax"/>
        </c:scaling>
        <c:delete val="1"/>
        <c:axPos val="b"/>
        <c:numFmt formatCode="ge" sourceLinked="1"/>
        <c:majorTickMark val="none"/>
        <c:minorTickMark val="none"/>
        <c:tickLblPos val="none"/>
        <c:crossAx val="173629576"/>
        <c:crosses val="autoZero"/>
        <c:auto val="1"/>
        <c:lblOffset val="100"/>
        <c:baseTimeUnit val="years"/>
      </c:dateAx>
      <c:valAx>
        <c:axId val="1736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55" zoomScaleNormal="85" zoomScaleSheetLayoutView="5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群馬県　館林市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76254</v>
      </c>
      <c r="AM8" s="50"/>
      <c r="AN8" s="50"/>
      <c r="AO8" s="50"/>
      <c r="AP8" s="50"/>
      <c r="AQ8" s="50"/>
      <c r="AR8" s="50"/>
      <c r="AS8" s="50"/>
      <c r="AT8" s="45">
        <f>データ!T6</f>
        <v>60.97</v>
      </c>
      <c r="AU8" s="45"/>
      <c r="AV8" s="45"/>
      <c r="AW8" s="45"/>
      <c r="AX8" s="45"/>
      <c r="AY8" s="45"/>
      <c r="AZ8" s="45"/>
      <c r="BA8" s="45"/>
      <c r="BB8" s="45">
        <f>データ!U6</f>
        <v>1250.68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1.0900000000000001</v>
      </c>
      <c r="Q10" s="45"/>
      <c r="R10" s="45"/>
      <c r="S10" s="45"/>
      <c r="T10" s="45"/>
      <c r="U10" s="45"/>
      <c r="V10" s="45"/>
      <c r="W10" s="45">
        <f>データ!Q6</f>
        <v>97.11</v>
      </c>
      <c r="X10" s="45"/>
      <c r="Y10" s="45"/>
      <c r="Z10" s="45"/>
      <c r="AA10" s="45"/>
      <c r="AB10" s="45"/>
      <c r="AC10" s="45"/>
      <c r="AD10" s="50">
        <f>データ!R6</f>
        <v>2910</v>
      </c>
      <c r="AE10" s="50"/>
      <c r="AF10" s="50"/>
      <c r="AG10" s="50"/>
      <c r="AH10" s="50"/>
      <c r="AI10" s="50"/>
      <c r="AJ10" s="50"/>
      <c r="AK10" s="2"/>
      <c r="AL10" s="50">
        <f>データ!V6</f>
        <v>827</v>
      </c>
      <c r="AM10" s="50"/>
      <c r="AN10" s="50"/>
      <c r="AO10" s="50"/>
      <c r="AP10" s="50"/>
      <c r="AQ10" s="50"/>
      <c r="AR10" s="50"/>
      <c r="AS10" s="50"/>
      <c r="AT10" s="45">
        <f>データ!W6</f>
        <v>0.44</v>
      </c>
      <c r="AU10" s="45"/>
      <c r="AV10" s="45"/>
      <c r="AW10" s="45"/>
      <c r="AX10" s="45"/>
      <c r="AY10" s="45"/>
      <c r="AZ10" s="45"/>
      <c r="BA10" s="45"/>
      <c r="BB10" s="45">
        <f>データ!X6</f>
        <v>1879.55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R+kUdDfyNRnyUkGJFlyKIhQ/rZ8/Hx5OD7rSpXN//4KLYvppfR+J93MpXcdVHhwKeddFlcJGT07YAy/wL11q4Q==" saltValue="TZoMtO9AIXrx19RTtNDc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102075</v>
      </c>
      <c r="D6" s="33">
        <f t="shared" si="3"/>
        <v>47</v>
      </c>
      <c r="E6" s="33">
        <f t="shared" si="3"/>
        <v>17</v>
      </c>
      <c r="F6" s="33">
        <f t="shared" si="3"/>
        <v>5</v>
      </c>
      <c r="G6" s="33">
        <f t="shared" si="3"/>
        <v>0</v>
      </c>
      <c r="H6" s="33" t="str">
        <f t="shared" si="3"/>
        <v>群馬県　館林市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1.0900000000000001</v>
      </c>
      <c r="Q6" s="34">
        <f t="shared" si="3"/>
        <v>97.11</v>
      </c>
      <c r="R6" s="34">
        <f t="shared" si="3"/>
        <v>2910</v>
      </c>
      <c r="S6" s="34">
        <f t="shared" si="3"/>
        <v>76254</v>
      </c>
      <c r="T6" s="34">
        <f t="shared" si="3"/>
        <v>60.97</v>
      </c>
      <c r="U6" s="34">
        <f t="shared" si="3"/>
        <v>1250.68</v>
      </c>
      <c r="V6" s="34">
        <f t="shared" si="3"/>
        <v>827</v>
      </c>
      <c r="W6" s="34">
        <f t="shared" si="3"/>
        <v>0.44</v>
      </c>
      <c r="X6" s="34">
        <f t="shared" si="3"/>
        <v>1879.55</v>
      </c>
      <c r="Y6" s="35">
        <f>IF(Y7="",NA(),Y7)</f>
        <v>99.22</v>
      </c>
      <c r="Z6" s="35">
        <f t="shared" ref="Z6:AH6" si="4">IF(Z7="",NA(),Z7)</f>
        <v>100.76</v>
      </c>
      <c r="AA6" s="35">
        <f t="shared" si="4"/>
        <v>103.3</v>
      </c>
      <c r="AB6" s="35">
        <f t="shared" si="4"/>
        <v>106.99</v>
      </c>
      <c r="AC6" s="35">
        <f t="shared" si="4"/>
        <v>102.2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56.66</v>
      </c>
      <c r="BR6" s="35">
        <f t="shared" ref="BR6:BZ6" si="8">IF(BR7="",NA(),BR7)</f>
        <v>51.62</v>
      </c>
      <c r="BS6" s="35">
        <f t="shared" si="8"/>
        <v>48.89</v>
      </c>
      <c r="BT6" s="35">
        <f t="shared" si="8"/>
        <v>61.34</v>
      </c>
      <c r="BU6" s="35">
        <f t="shared" si="8"/>
        <v>55.89</v>
      </c>
      <c r="BV6" s="35">
        <f t="shared" si="8"/>
        <v>50.82</v>
      </c>
      <c r="BW6" s="35">
        <f t="shared" si="8"/>
        <v>52.19</v>
      </c>
      <c r="BX6" s="35">
        <f t="shared" si="8"/>
        <v>55.32</v>
      </c>
      <c r="BY6" s="35">
        <f t="shared" si="8"/>
        <v>59.8</v>
      </c>
      <c r="BZ6" s="35">
        <f t="shared" si="8"/>
        <v>57.77</v>
      </c>
      <c r="CA6" s="34" t="str">
        <f>IF(CA7="","",IF(CA7="-","【-】","【"&amp;SUBSTITUTE(TEXT(CA7,"#,##0.00"),"-","△")&amp;"】"))</f>
        <v>【59.51】</v>
      </c>
      <c r="CB6" s="35">
        <f>IF(CB7="",NA(),CB7)</f>
        <v>281.7</v>
      </c>
      <c r="CC6" s="35">
        <f t="shared" ref="CC6:CK6" si="9">IF(CC7="",NA(),CC7)</f>
        <v>309.02999999999997</v>
      </c>
      <c r="CD6" s="35">
        <f t="shared" si="9"/>
        <v>327.84</v>
      </c>
      <c r="CE6" s="35">
        <f t="shared" si="9"/>
        <v>262.58999999999997</v>
      </c>
      <c r="CF6" s="35">
        <f t="shared" si="9"/>
        <v>286.01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35.770000000000003</v>
      </c>
      <c r="CN6" s="35">
        <f t="shared" ref="CN6:CV6" si="10">IF(CN7="",NA(),CN7)</f>
        <v>35.369999999999997</v>
      </c>
      <c r="CO6" s="35">
        <f t="shared" si="10"/>
        <v>35.57</v>
      </c>
      <c r="CP6" s="35">
        <f t="shared" si="10"/>
        <v>36.590000000000003</v>
      </c>
      <c r="CQ6" s="35">
        <f t="shared" si="10"/>
        <v>34.15</v>
      </c>
      <c r="CR6" s="35">
        <f t="shared" si="10"/>
        <v>53.24</v>
      </c>
      <c r="CS6" s="35">
        <f t="shared" si="10"/>
        <v>52.31</v>
      </c>
      <c r="CT6" s="35">
        <f t="shared" si="10"/>
        <v>60.65</v>
      </c>
      <c r="CU6" s="35">
        <f t="shared" si="10"/>
        <v>51.75</v>
      </c>
      <c r="CV6" s="35">
        <f t="shared" si="10"/>
        <v>50.68</v>
      </c>
      <c r="CW6" s="34" t="str">
        <f>IF(CW7="","",IF(CW7="-","【-】","【"&amp;SUBSTITUTE(TEXT(CW7,"#,##0.00"),"-","△")&amp;"】"))</f>
        <v>【52.23】</v>
      </c>
      <c r="CX6" s="35">
        <f>IF(CX7="",NA(),CX7)</f>
        <v>77.66</v>
      </c>
      <c r="CY6" s="35">
        <f t="shared" ref="CY6:DG6" si="11">IF(CY7="",NA(),CY7)</f>
        <v>76.900000000000006</v>
      </c>
      <c r="CZ6" s="35">
        <f t="shared" si="11"/>
        <v>77.78</v>
      </c>
      <c r="DA6" s="35">
        <f t="shared" si="11"/>
        <v>79.98</v>
      </c>
      <c r="DB6" s="35">
        <f t="shared" si="11"/>
        <v>80.650000000000006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c r="A7" s="28"/>
      <c r="B7" s="37">
        <v>2018</v>
      </c>
      <c r="C7" s="37">
        <v>102075</v>
      </c>
      <c r="D7" s="37">
        <v>47</v>
      </c>
      <c r="E7" s="37">
        <v>17</v>
      </c>
      <c r="F7" s="37">
        <v>5</v>
      </c>
      <c r="G7" s="37">
        <v>0</v>
      </c>
      <c r="H7" s="37" t="s">
        <v>98</v>
      </c>
      <c r="I7" s="37" t="s">
        <v>99</v>
      </c>
      <c r="J7" s="37" t="s">
        <v>100</v>
      </c>
      <c r="K7" s="37" t="s">
        <v>101</v>
      </c>
      <c r="L7" s="37" t="s">
        <v>102</v>
      </c>
      <c r="M7" s="37" t="s">
        <v>103</v>
      </c>
      <c r="N7" s="38" t="s">
        <v>104</v>
      </c>
      <c r="O7" s="38" t="s">
        <v>105</v>
      </c>
      <c r="P7" s="38">
        <v>1.0900000000000001</v>
      </c>
      <c r="Q7" s="38">
        <v>97.11</v>
      </c>
      <c r="R7" s="38">
        <v>2910</v>
      </c>
      <c r="S7" s="38">
        <v>76254</v>
      </c>
      <c r="T7" s="38">
        <v>60.97</v>
      </c>
      <c r="U7" s="38">
        <v>1250.68</v>
      </c>
      <c r="V7" s="38">
        <v>827</v>
      </c>
      <c r="W7" s="38">
        <v>0.44</v>
      </c>
      <c r="X7" s="38">
        <v>1879.55</v>
      </c>
      <c r="Y7" s="38">
        <v>99.22</v>
      </c>
      <c r="Z7" s="38">
        <v>100.76</v>
      </c>
      <c r="AA7" s="38">
        <v>103.3</v>
      </c>
      <c r="AB7" s="38">
        <v>106.99</v>
      </c>
      <c r="AC7" s="38">
        <v>102.2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56.66</v>
      </c>
      <c r="BR7" s="38">
        <v>51.62</v>
      </c>
      <c r="BS7" s="38">
        <v>48.89</v>
      </c>
      <c r="BT7" s="38">
        <v>61.34</v>
      </c>
      <c r="BU7" s="38">
        <v>55.89</v>
      </c>
      <c r="BV7" s="38">
        <v>50.82</v>
      </c>
      <c r="BW7" s="38">
        <v>52.19</v>
      </c>
      <c r="BX7" s="38">
        <v>55.32</v>
      </c>
      <c r="BY7" s="38">
        <v>59.8</v>
      </c>
      <c r="BZ7" s="38">
        <v>57.77</v>
      </c>
      <c r="CA7" s="38">
        <v>59.51</v>
      </c>
      <c r="CB7" s="38">
        <v>281.7</v>
      </c>
      <c r="CC7" s="38">
        <v>309.02999999999997</v>
      </c>
      <c r="CD7" s="38">
        <v>327.84</v>
      </c>
      <c r="CE7" s="38">
        <v>262.58999999999997</v>
      </c>
      <c r="CF7" s="38">
        <v>286.01</v>
      </c>
      <c r="CG7" s="38">
        <v>300.52</v>
      </c>
      <c r="CH7" s="38">
        <v>296.14</v>
      </c>
      <c r="CI7" s="38">
        <v>283.17</v>
      </c>
      <c r="CJ7" s="38">
        <v>263.76</v>
      </c>
      <c r="CK7" s="38">
        <v>274.35000000000002</v>
      </c>
      <c r="CL7" s="38">
        <v>261.45999999999998</v>
      </c>
      <c r="CM7" s="38">
        <v>35.770000000000003</v>
      </c>
      <c r="CN7" s="38">
        <v>35.369999999999997</v>
      </c>
      <c r="CO7" s="38">
        <v>35.57</v>
      </c>
      <c r="CP7" s="38">
        <v>36.590000000000003</v>
      </c>
      <c r="CQ7" s="38">
        <v>34.15</v>
      </c>
      <c r="CR7" s="38">
        <v>53.24</v>
      </c>
      <c r="CS7" s="38">
        <v>52.31</v>
      </c>
      <c r="CT7" s="38">
        <v>60.65</v>
      </c>
      <c r="CU7" s="38">
        <v>51.75</v>
      </c>
      <c r="CV7" s="38">
        <v>50.68</v>
      </c>
      <c r="CW7" s="38">
        <v>52.23</v>
      </c>
      <c r="CX7" s="38">
        <v>77.66</v>
      </c>
      <c r="CY7" s="38">
        <v>76.900000000000006</v>
      </c>
      <c r="CZ7" s="38">
        <v>77.78</v>
      </c>
      <c r="DA7" s="38">
        <v>79.98</v>
      </c>
      <c r="DB7" s="38">
        <v>80.650000000000006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2020-02-14T07:59:11Z</cp:lastPrinted>
  <dcterms:created xsi:type="dcterms:W3CDTF">2019-12-05T05:18:02Z</dcterms:created>
  <dcterms:modified xsi:type="dcterms:W3CDTF">2020-02-14T07:59:37Z</dcterms:modified>
  <cp:category/>
</cp:coreProperties>
</file>