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3 各団体回答\08○渋川市\"/>
    </mc:Choice>
  </mc:AlternateContent>
  <workbookProtection workbookAlgorithmName="SHA-512" workbookHashValue="BSLczrWRdtGPYT7sq61S/6nxQisBGXgxrIu41+Cr1QTyGUmUVY23fWDYjmSBjTh1UrHezxcbm0msLMml1QzPnQ==" workbookSaltValue="WUYzQ584Zc3mWwLTbXkBj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E86" i="4"/>
  <c r="AL10" i="4"/>
  <c r="AD10" i="4"/>
  <c r="W10" i="4"/>
  <c r="B10" i="4"/>
  <c r="BB8" i="4"/>
  <c r="AL8" i="4"/>
  <c r="AD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<sst xmlns="http://schemas.openxmlformats.org/spreadsheetml/2006/main" count="228" uniqueCount="113">
  <si>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</si>
  <si>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</si>
  <si>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</si>
  <si>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</si>
  <si>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</si>
  <si>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</si>
  <si>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</si>
  <si>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</si>
  <si>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</si>
  <si>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</si>
  <si>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</si>
  <si>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</si>
  <si>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</si>
  <si>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</si>
  <si>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</si>
  <si>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</si>
  <si>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</si>
  <si>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</si>
  <si>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</si>
  <si>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</si>
  <si>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</si>
  <si>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</si>
  <si>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</si>
  <si>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</si>
  <si>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</si>
  <si>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</si>
  <si>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</si>
  <si>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</si>
  <si>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</si>
  <si>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</si>
  <si>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</si>
  <si>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</si>
  <si>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</si>
  <si>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</si>
  <si>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</si>
  <si>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</si>
  <si>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</si>
  <si>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</si>
  <si>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</si>
  <si>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</si>
  <si>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</si>
  <si>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</si>
  <si>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</si>
  <si>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</si>
  <si>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</si>
  <si>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</si>
  <si>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</si>
  <si>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</si>
  <si>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</si>
  <si>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</si>
  <si>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</si>
  <si>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</si>
  <si>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</si>
  <si>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</si>
  <si>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</si>
  <si>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</si>
  <si>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</si>
  <si>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</si>
  <si>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</si>
  <si>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</si>
  <si>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</si>
  <si>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</si>
  <si>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</si>
  <si>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</si>
  <si>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</si>
  <si>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</si>
  <si>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</si>
  <si>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</si>
  <si>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</si>
  <si>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</si>
  <si>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</si>
  <si>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</si>
  <si>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</si>
  <si>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</si>
  <si>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</si>
  <si>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</si>
  <si>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</si>
  <si>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</si>
  <si>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</si>
  <si>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</si>
  <si>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</si>
  <si>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</si>
  <si>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</si>
  <si>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</si>
  <si>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</si>
  <si>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</si>
  <si>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</si>
  <si>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</si>
  <si>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</si>
  <si>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</si>
  <si>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</si>
  <si>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</si>
  <si>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</si>
  <si>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</si>
  <si>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</si>
  <si>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</si>
  <si>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</si>
  <si>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</si>
  <si>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</si>
  <si>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</si>
  <si>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</si>
  <si>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</si>
  <si>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</si>
  <si>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</si>
  <si>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</si>
  <si>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</si>
  <si>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</si>
  <si>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</si>
  <si>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</si>
  <si>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</si>
  <si>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H28年度から65％前後で推移しており、100%未満であり赤字経営が続いている。
　料金収入は利用者の減少により約0.8%減少（H30/H27）、汚水処理費は2.6億円前後で推移しているが、地方債償還金は14.9%増加（同）しており、一般会計繰入金に依存している。
④企業債残高対事業規模比率
　H27年度を除き、類似団体平均値の50％以下で推移している。
　施設整備が完了していることから、地方債現在高は借入の減少により約5.0%減少（H30/H27）、料金収入は利用者の減少により約0.8%減少（同）しており、改善傾向に転じているが、一般会計繰入金に依存している。
⑤経費回収率
　H27年度を除き、類似団体平均値を上回る70％台で推移している。
　施設整備が完了していることから、料金収入は利用者の減少により約0.8%減少（H30/H27）、汚水処理費は維持管理費の減少により約32.6%減少しており、横ばい傾向にあり、一般会計繰入金に依存している。
⑥汚水処理原価
　H27年度を除き、類似団体平均値を下回る150.00円で推移している。
　汚水処理費は維持管理費の減少により約32.6%減少（H30/H27）、年間有収水量は利用者の減少により約1.1%減少（同）しており、今後も同額程度での推移が予想される。
⑦施設利用率
　H30年度は、H29年度よりも利用者の減少により、下降した。
　施設整備が完了していることから、晴天時一日平均処理水量は、利用者の減少により約2.0%減（H30/H29）しており、利用促進の働きかけをしても更なる上昇は困難が予想される。
⑧水洗化率
　類似団体平均値をH29年度から2年連続で下回っており、下降傾向にある。
　施設整備が完了していることから、現在水洗便所設置済人口は約0.6%減少（H30/H29）、現在処理区域内人口は約1.1%減少（同）しており、利用促進の働きかけをしても更なる上昇は困難が予想される。</t>
    <rPh sb="1" eb="8">
      <t>シュウエキテキシュウシヒリツ</t>
    </rPh>
    <rPh sb="144" eb="156">
      <t>キギョウサイザンダカタイジギョウキボヒリツ</t>
    </rPh>
    <rPh sb="296" eb="298">
      <t>ケイヒ</t>
    </rPh>
    <rPh sb="298" eb="300">
      <t>カイシュウ</t>
    </rPh>
    <rPh sb="300" eb="301">
      <t>リツ</t>
    </rPh>
    <rPh sb="440" eb="442">
      <t>オスイ</t>
    </rPh>
    <rPh sb="442" eb="444">
      <t>ショリ</t>
    </rPh>
    <rPh sb="444" eb="446">
      <t>ゲンカ</t>
    </rPh>
    <rPh sb="571" eb="573">
      <t>シセツ</t>
    </rPh>
    <rPh sb="573" eb="575">
      <t>リヨウ</t>
    </rPh>
    <rPh sb="575" eb="576">
      <t>リツ</t>
    </rPh>
    <rPh sb="698" eb="701">
      <t>スイセンカ</t>
    </rPh>
    <rPh sb="701" eb="702">
      <t>リツ</t>
    </rPh>
    <phoneticPr fontId="4"/>
  </si>
  <si>
    <t>　老朽化は喫緊の課題となっていない。</t>
    <phoneticPr fontId="4"/>
  </si>
  <si>
    <t xml:space="preserve">　昭和59年度に事業着手し、平成2年に供用開始した事業で、平成29年度に事業完了したもので、維持管理のみ実施している。
　生活排水処理施設整備計画策定マニュアル（環境省）によれば、施設の使用実績は、処理場土木構築物は50～70年、処理場機械電気設備は15～35年、管路施設は50～120年程度と記載がある。実際に機械電気設備は維持管理のみ実施しているが、当市の地理的要件により施設数が多く、維持管理費が増大している。
　下水道使用料では維持管理費が賄えていないことから、早晩、改定が必要な時期となっている。
　少子高齢化、人口減少、高齢単身世帯の増加により、接続数の増加は見込めないことから、施設の統廃合や流域下水道への検討が必要である。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</si>
</sst>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8-44CB-A035-9F8726B4D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72464"/>
        <c:axId val="18587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D8-44CB-A035-9F8726B4D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2464"/>
        <c:axId val="185872848"/>
      </c:lineChart>
      <c:dateAx>
        <c:axId val="18587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872848"/>
        <c:crosses val="autoZero"/>
        <c:auto val="1"/>
        <c:lblOffset val="100"/>
        <c:baseTimeUnit val="years"/>
      </c:dateAx>
      <c:valAx>
        <c:axId val="18587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87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55.24</c:v>
                </c:pt>
                <c:pt idx="1">
                  <c:v>55.88</c:v>
                </c:pt>
                <c:pt idx="2">
                  <c:v>55.98</c:v>
                </c:pt>
                <c:pt idx="3">
                  <c:v>56.23</c:v>
                </c:pt>
                <c:pt idx="4">
                  <c:v>55.09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24-4ED5-9C52-74FDACCB4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00560"/>
        <c:axId val="186600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24-4ED5-9C52-74FDACCB4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00560"/>
        <c:axId val="186600952"/>
      </c:lineChart>
      <c:dateAx>
        <c:axId val="18660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600952"/>
        <c:crosses val="autoZero"/>
        <c:auto val="1"/>
        <c:lblOffset val="100"/>
        <c:baseTimeUnit val="years"/>
      </c:dateAx>
      <c:valAx>
        <c:axId val="186600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60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84.36</c:v>
                </c:pt>
                <c:pt idx="1">
                  <c:v>85.75</c:v>
                </c:pt>
                <c:pt idx="2">
                  <c:v>85.7</c:v>
                </c:pt>
                <c:pt idx="3">
                  <c:v>84.19</c:v>
                </c:pt>
                <c:pt idx="4">
                  <c:v>84.61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30-4AA4-8679-393C025E7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01064"/>
        <c:axId val="18680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30-4AA4-8679-393C025E7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01064"/>
        <c:axId val="186801456"/>
      </c:lineChart>
      <c:dateAx>
        <c:axId val="18680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801456"/>
        <c:crosses val="autoZero"/>
        <c:auto val="1"/>
        <c:lblOffset val="100"/>
        <c:baseTimeUnit val="years"/>
      </c:dateAx>
      <c:valAx>
        <c:axId val="18680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80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65.209999999999994</c:v>
                </c:pt>
                <c:pt idx="1">
                  <c:v>65.03</c:v>
                </c:pt>
                <c:pt idx="2">
                  <c:v>63.87</c:v>
                </c:pt>
                <c:pt idx="3">
                  <c:v>67.58</c:v>
                </c:pt>
                <c:pt idx="4">
                  <c:v>65.81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F-419F-8CD0-D9B831F0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56384"/>
        <c:axId val="18625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BF-419F-8CD0-D9B831F0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56384"/>
        <c:axId val="186256768"/>
      </c:lineChart>
      <c:dateAx>
        <c:axId val="18625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256768"/>
        <c:crosses val="autoZero"/>
        <c:auto val="1"/>
        <c:lblOffset val="100"/>
        <c:baseTimeUnit val="years"/>
      </c:dateAx>
      <c:valAx>
        <c:axId val="18625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25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D8-4D5B-A658-BCA172BC4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26112"/>
        <c:axId val="186303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D8-4D5B-A658-BCA172BC4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26112"/>
        <c:axId val="186303896"/>
      </c:lineChart>
      <c:dateAx>
        <c:axId val="18622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03896"/>
        <c:crosses val="autoZero"/>
        <c:auto val="1"/>
        <c:lblOffset val="100"/>
        <c:baseTimeUnit val="years"/>
      </c:dateAx>
      <c:valAx>
        <c:axId val="186303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22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26-47CE-9F4E-4A688EF5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66176"/>
        <c:axId val="18635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26-47CE-9F4E-4A688EF5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66176"/>
        <c:axId val="186355304"/>
      </c:lineChart>
      <c:dateAx>
        <c:axId val="18626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55304"/>
        <c:crosses val="autoZero"/>
        <c:auto val="1"/>
        <c:lblOffset val="100"/>
        <c:baseTimeUnit val="years"/>
      </c:dateAx>
      <c:valAx>
        <c:axId val="18635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26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7-4CDF-A50D-F54B8EEEB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79752"/>
        <c:axId val="18508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27-4CDF-A50D-F54B8EEEB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79752"/>
        <c:axId val="185081712"/>
      </c:lineChart>
      <c:dateAx>
        <c:axId val="18507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081712"/>
        <c:crosses val="autoZero"/>
        <c:auto val="1"/>
        <c:lblOffset val="100"/>
        <c:baseTimeUnit val="years"/>
      </c:dateAx>
      <c:valAx>
        <c:axId val="18508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07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8-4294-9F47-317C039E8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740976"/>
        <c:axId val="18674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68-4294-9F47-317C039E8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40976"/>
        <c:axId val="186741368"/>
      </c:lineChart>
      <c:dateAx>
        <c:axId val="18674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741368"/>
        <c:crosses val="autoZero"/>
        <c:auto val="1"/>
        <c:lblOffset val="100"/>
        <c:baseTimeUnit val="years"/>
      </c:dateAx>
      <c:valAx>
        <c:axId val="18674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74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479.61</c:v>
                </c:pt>
                <c:pt idx="1">
                  <c:v>1431.83</c:v>
                </c:pt>
                <c:pt idx="2">
                  <c:v>139.22999999999999</c:v>
                </c:pt>
                <c:pt idx="3">
                  <c:v>377.45</c:v>
                </c:pt>
                <c:pt idx="4">
                  <c:v>214.92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23-468E-AAEF-10281335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742544"/>
        <c:axId val="18674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23-468E-AAEF-10281335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42544"/>
        <c:axId val="186742936"/>
      </c:lineChart>
      <c:dateAx>
        <c:axId val="18674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742936"/>
        <c:crosses val="autoZero"/>
        <c:auto val="1"/>
        <c:lblOffset val="100"/>
        <c:baseTimeUnit val="years"/>
      </c:dateAx>
      <c:valAx>
        <c:axId val="186742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74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70.19</c:v>
                </c:pt>
                <c:pt idx="1">
                  <c:v>48.14</c:v>
                </c:pt>
                <c:pt idx="2">
                  <c:v>70.760000000000005</c:v>
                </c:pt>
                <c:pt idx="3">
                  <c:v>70.58</c:v>
                </c:pt>
                <c:pt idx="4">
                  <c:v>70.8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33-4575-BE32-542CA8474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744112"/>
        <c:axId val="18659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33-4575-BE32-542CA8474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44112"/>
        <c:axId val="186597816"/>
      </c:lineChart>
      <c:dateAx>
        <c:axId val="18674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597816"/>
        <c:crosses val="autoZero"/>
        <c:auto val="1"/>
        <c:lblOffset val="100"/>
        <c:baseTimeUnit val="years"/>
      </c:dateAx>
      <c:valAx>
        <c:axId val="18659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74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219.9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44-4ACA-8824-679C1441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98992"/>
        <c:axId val="18659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4-4ACA-8824-679C1441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98992"/>
        <c:axId val="186599384"/>
      </c:lineChart>
      <c:dateAx>
        <c:axId val="18659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599384"/>
        <c:crosses val="autoZero"/>
        <c:auto val="1"/>
        <c:lblOffset val="100"/>
        <c:baseTimeUnit val="years"/>
      </c:dateAx>
      <c:valAx>
        <c:axId val="18659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59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55" zoomScaleNormal="100" zoomScaleSheetLayoutView="5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群馬県　渋川市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77838</v>
      </c>
      <c r="AM8" s="68"/>
      <c r="AN8" s="68"/>
      <c r="AO8" s="68"/>
      <c r="AP8" s="68"/>
      <c r="AQ8" s="68"/>
      <c r="AR8" s="68"/>
      <c r="AS8" s="68"/>
      <c r="AT8" s="67">
        <f>データ!T6</f>
        <v>240.27</v>
      </c>
      <c r="AU8" s="67"/>
      <c r="AV8" s="67"/>
      <c r="AW8" s="67"/>
      <c r="AX8" s="67"/>
      <c r="AY8" s="67"/>
      <c r="AZ8" s="67"/>
      <c r="BA8" s="67"/>
      <c r="BB8" s="67">
        <f>データ!U6</f>
        <v>323.95999999999998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35.92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1976</v>
      </c>
      <c r="AE10" s="68"/>
      <c r="AF10" s="68"/>
      <c r="AG10" s="68"/>
      <c r="AH10" s="68"/>
      <c r="AI10" s="68"/>
      <c r="AJ10" s="68"/>
      <c r="AK10" s="2"/>
      <c r="AL10" s="68">
        <f>データ!V6</f>
        <v>27827</v>
      </c>
      <c r="AM10" s="68"/>
      <c r="AN10" s="68"/>
      <c r="AO10" s="68"/>
      <c r="AP10" s="68"/>
      <c r="AQ10" s="68"/>
      <c r="AR10" s="68"/>
      <c r="AS10" s="68"/>
      <c r="AT10" s="67">
        <f>データ!W6</f>
        <v>13.3</v>
      </c>
      <c r="AU10" s="67"/>
      <c r="AV10" s="67"/>
      <c r="AW10" s="67"/>
      <c r="AX10" s="67"/>
      <c r="AY10" s="67"/>
      <c r="AZ10" s="67"/>
      <c r="BA10" s="67"/>
      <c r="BB10" s="67">
        <f>データ!X6</f>
        <v>2092.2600000000002</v>
      </c>
      <c r="BC10" s="67"/>
      <c r="BD10" s="67"/>
      <c r="BE10" s="67"/>
      <c r="BF10" s="67"/>
      <c r="BG10" s="67"/>
      <c r="BH10" s="67"/>
      <c r="BI10" s="67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110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3" t="s">
        <v>111</v>
      </c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3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3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3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3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3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3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3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3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3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3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3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3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5"/>
    </row>
    <row r="60" spans="1:78" ht="13.5" customHeight="1" x14ac:dyDescent="0.15">
      <c r="A60" s="2"/>
      <c r="B60" s="42" t="s">
        <v>28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83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5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83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3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6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89" t="s">
        <v>29</v>
      </c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1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92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4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3" t="s">
        <v>112</v>
      </c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3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3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3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3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3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3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3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3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3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3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3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3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83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83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83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6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72jeghSuWqzJxRComSAHeKth4TbqgszWWDsn5R7GvfqbEU34q834DqByBSpeX7lQs12xFotZolkBUmpvUYtWow==" saltValue="UMzHsmviQQcWTREDVLnWT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102083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35.92</v>
      </c>
      <c r="Q6" s="34">
        <f t="shared" si="3"/>
        <v>100</v>
      </c>
      <c r="R6" s="34">
        <f t="shared" si="3"/>
        <v>1976</v>
      </c>
      <c r="S6" s="34">
        <f t="shared" si="3"/>
        <v>77838</v>
      </c>
      <c r="T6" s="34">
        <f t="shared" si="3"/>
        <v>240.27</v>
      </c>
      <c r="U6" s="34">
        <f t="shared" si="3"/>
        <v>323.95999999999998</v>
      </c>
      <c r="V6" s="34">
        <f t="shared" si="3"/>
        <v>27827</v>
      </c>
      <c r="W6" s="34">
        <f t="shared" si="3"/>
        <v>13.3</v>
      </c>
      <c r="X6" s="34">
        <f t="shared" si="3"/>
        <v>2092.2600000000002</v>
      </c>
      <c r="Y6" s="35">
        <f>IF(Y7="",NA(),Y7)</f>
        <v>65.209999999999994</v>
      </c>
      <c r="Z6" s="35">
        <f t="shared" ref="Z6:AH6" si="4">IF(Z7="",NA(),Z7)</f>
        <v>65.03</v>
      </c>
      <c r="AA6" s="35">
        <f t="shared" si="4"/>
        <v>63.87</v>
      </c>
      <c r="AB6" s="35">
        <f t="shared" si="4"/>
        <v>67.58</v>
      </c>
      <c r="AC6" s="35">
        <f t="shared" si="4"/>
        <v>65.81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479.61</v>
      </c>
      <c r="BG6" s="35">
        <f t="shared" ref="BG6:BO6" si="7">IF(BG7="",NA(),BG7)</f>
        <v>1431.83</v>
      </c>
      <c r="BH6" s="35">
        <f t="shared" si="7"/>
        <v>139.22999999999999</v>
      </c>
      <c r="BI6" s="35">
        <f t="shared" si="7"/>
        <v>377.45</v>
      </c>
      <c r="BJ6" s="35">
        <f t="shared" si="7"/>
        <v>214.92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70.19</v>
      </c>
      <c r="BR6" s="35">
        <f t="shared" ref="BR6:BZ6" si="8">IF(BR7="",NA(),BR7)</f>
        <v>48.14</v>
      </c>
      <c r="BS6" s="35">
        <f t="shared" si="8"/>
        <v>70.760000000000005</v>
      </c>
      <c r="BT6" s="35">
        <f t="shared" si="8"/>
        <v>70.58</v>
      </c>
      <c r="BU6" s="35">
        <f t="shared" si="8"/>
        <v>70.8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150</v>
      </c>
      <c r="CC6" s="35">
        <f t="shared" ref="CC6:CK6" si="9">IF(CC7="",NA(),CC7)</f>
        <v>219.9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55.24</v>
      </c>
      <c r="CN6" s="35">
        <f t="shared" ref="CN6:CV6" si="10">IF(CN7="",NA(),CN7)</f>
        <v>55.88</v>
      </c>
      <c r="CO6" s="35">
        <f t="shared" si="10"/>
        <v>55.98</v>
      </c>
      <c r="CP6" s="35">
        <f t="shared" si="10"/>
        <v>56.23</v>
      </c>
      <c r="CQ6" s="35">
        <f t="shared" si="10"/>
        <v>55.09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84.36</v>
      </c>
      <c r="CY6" s="35">
        <f t="shared" ref="CY6:DG6" si="11">IF(CY7="",NA(),CY7)</f>
        <v>85.75</v>
      </c>
      <c r="CZ6" s="35">
        <f t="shared" si="11"/>
        <v>85.7</v>
      </c>
      <c r="DA6" s="35">
        <f t="shared" si="11"/>
        <v>84.19</v>
      </c>
      <c r="DB6" s="35">
        <f t="shared" si="11"/>
        <v>84.61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102083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35.92</v>
      </c>
      <c r="Q7" s="38">
        <v>100</v>
      </c>
      <c r="R7" s="38">
        <v>1976</v>
      </c>
      <c r="S7" s="38">
        <v>77838</v>
      </c>
      <c r="T7" s="38">
        <v>240.27</v>
      </c>
      <c r="U7" s="38">
        <v>323.95999999999998</v>
      </c>
      <c r="V7" s="38">
        <v>27827</v>
      </c>
      <c r="W7" s="38">
        <v>13.3</v>
      </c>
      <c r="X7" s="38">
        <v>2092.2600000000002</v>
      </c>
      <c r="Y7" s="38">
        <v>65.209999999999994</v>
      </c>
      <c r="Z7" s="38">
        <v>65.03</v>
      </c>
      <c r="AA7" s="38">
        <v>63.87</v>
      </c>
      <c r="AB7" s="38">
        <v>67.58</v>
      </c>
      <c r="AC7" s="38">
        <v>65.81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479.61</v>
      </c>
      <c r="BG7" s="38">
        <v>1431.83</v>
      </c>
      <c r="BH7" s="38">
        <v>139.22999999999999</v>
      </c>
      <c r="BI7" s="38">
        <v>377.45</v>
      </c>
      <c r="BJ7" s="38">
        <v>214.92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70.19</v>
      </c>
      <c r="BR7" s="38">
        <v>48.14</v>
      </c>
      <c r="BS7" s="38">
        <v>70.760000000000005</v>
      </c>
      <c r="BT7" s="38">
        <v>70.58</v>
      </c>
      <c r="BU7" s="38">
        <v>70.8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150</v>
      </c>
      <c r="CC7" s="38">
        <v>219.9</v>
      </c>
      <c r="CD7" s="38">
        <v>150</v>
      </c>
      <c r="CE7" s="38">
        <v>150</v>
      </c>
      <c r="CF7" s="38">
        <v>150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55.24</v>
      </c>
      <c r="CN7" s="38">
        <v>55.88</v>
      </c>
      <c r="CO7" s="38">
        <v>55.98</v>
      </c>
      <c r="CP7" s="38">
        <v>56.23</v>
      </c>
      <c r="CQ7" s="38">
        <v>55.09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84.36</v>
      </c>
      <c r="CY7" s="38">
        <v>85.75</v>
      </c>
      <c r="CZ7" s="38">
        <v>85.7</v>
      </c>
      <c r="DA7" s="38">
        <v>84.19</v>
      </c>
      <c r="DB7" s="38">
        <v>84.61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2020-02-10T10:20:53Z</cp:lastPrinted>
  <dcterms:created xsi:type="dcterms:W3CDTF">2019-12-05T05:18:02Z</dcterms:created>
  <dcterms:modified xsi:type="dcterms:W3CDTF">2020-02-12T02:20:40Z</dcterms:modified>
  <cp:category/>
</cp:coreProperties>
</file>