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515\Desktop\経営比較分析表【1月28日まで】\回答\"/>
    </mc:Choice>
  </mc:AlternateContent>
  <workbookProtection workbookAlgorithmName="SHA-512" workbookHashValue="N2vo56QpidZ5lWVdhlBd8SlpXSdRhIXYLmQjUmFmgMRbQWebhAx4Ve47Zcf7J5QnW9/3lGIAeFZ7zkJIhaMl4w==" workbookSaltValue="Y30u6I9iQ5K6fyJYRHwkI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<sst xmlns="http://schemas.openxmlformats.org/spreadsheetml/2006/main" count="239" uniqueCount="113">
  <si>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</si>
  <si>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</si>
  <si>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</si>
  <si>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</si>
  <si>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</si>
  <si>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</si>
  <si>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</si>
  <si>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</si>
  <si>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</si>
  <si>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</si>
  <si>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</si>
  <si>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</si>
  <si>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</si>
  <si>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</si>
  <si>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</si>
  <si>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</si>
  <si>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</si>
  <si>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</si>
  <si>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</si>
  <si>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</si>
  <si>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</si>
  <si>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</si>
  <si>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</si>
  <si>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</si>
  <si>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</si>
  <si>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</si>
  <si>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</si>
  <si>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</si>
  <si>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</si>
  <si>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</si>
  <si>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</si>
  <si>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</si>
  <si>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</si>
  <si>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</si>
  <si>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</si>
  <si>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</si>
  <si>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</si>
  <si>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</si>
  <si>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</si>
  <si>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</si>
  <si>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</si>
  <si>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</si>
  <si>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</si>
  <si>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</si>
  <si>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</si>
  <si>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</si>
  <si>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</si>
  <si>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</si>
  <si>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</si>
  <si>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</si>
  <si>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</si>
  <si>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</si>
  <si>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</si>
  <si>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</si>
  <si>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</si>
  <si>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</si>
  <si>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</si>
  <si>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</si>
  <si>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</si>
  <si>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</si>
  <si>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</si>
  <si>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</si>
  <si>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</si>
  <si>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</si>
  <si>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</si>
  <si>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</si>
  <si>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</si>
  <si>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</si>
  <si>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</si>
  <si>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</si>
  <si>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</si>
  <si>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</si>
  <si>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</si>
  <si>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</si>
  <si>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</si>
  <si>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</si>
  <si>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</si>
  <si>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</si>
  <si>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</si>
  <si>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</si>
  <si>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</si>
  <si>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</si>
  <si>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</si>
  <si>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</si>
  <si>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</si>
  <si>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</si>
  <si>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</si>
  <si>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</si>
  <si>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</si>
  <si>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</si>
  <si>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</si>
  <si>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</si>
  <si>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</si>
  <si>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</si>
  <si>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</si>
  <si>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</si>
  <si>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</si>
  <si>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</si>
  <si>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</si>
  <si>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</si>
  <si>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</si>
  <si>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</si>
  <si>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</si>
  <si>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</si>
  <si>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</si>
  <si>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</si>
  <si>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</si>
  <si>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</si>
  <si>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</si>
  <si>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</si>
  <si>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平成22年度から事業を実施。施設の更新について、今後は資産台帳等を作成し、その後に検討を予定。</t>
    <rPh sb="25" eb="27">
      <t>コンゴ</t>
    </rPh>
    <rPh sb="28" eb="30">
      <t>シサン</t>
    </rPh>
    <rPh sb="32" eb="33">
      <t>トウ</t>
    </rPh>
    <phoneticPr fontId="4"/>
  </si>
  <si>
    <t>(1)①平成30年度の使用料等の収益は、前年相当額であったが、法適化準備費用の計上により収益的収支比率が低下し、単年度収支が100％を下回っている。
④平均値を超えている状況が続いている。経年比較では建設投資費用の減少により、減少傾向にある。
⑤100％を下回っている状態が続いており、使用料収入だけでは、汚水処理費を賄えていない。
⑥平均値を下回る状態が続いていたが、H30年度は法適用化準備費用の計上により上昇した。
⑦経年比較ではおおむね横ばいであるが、平均値を下回っている。利用者の多くは高齢者世帯であり、排水量が浄化槽の処理能力の50％を下回る状態が続いている。
⑧平成29年度までは平均値を下回っている状況であったが、平成30年度は上昇している。なお、平成30年度より現在処理区域内人口を見直した。
(2)類似団体と比較し、汚水処理原価から効率的な汚水処理が行えている一方で、浄化槽設置基数が少なく、施設利用率も同様に低い。今後は戸別訪問を積極的に行い、浄化槽設置の促進に努める。</t>
    <rPh sb="4" eb="6">
      <t>ヘイセイ</t>
    </rPh>
    <rPh sb="11" eb="14">
      <t>シヨウリョウ</t>
    </rPh>
    <rPh sb="14" eb="15">
      <t>トウ</t>
    </rPh>
    <rPh sb="20" eb="22">
      <t>ゼンネン</t>
    </rPh>
    <rPh sb="22" eb="24">
      <t>ソウトウ</t>
    </rPh>
    <rPh sb="24" eb="25">
      <t>ガク</t>
    </rPh>
    <rPh sb="31" eb="32">
      <t>ホウ</t>
    </rPh>
    <rPh sb="34" eb="36">
      <t>ジュンビ</t>
    </rPh>
    <rPh sb="36" eb="37">
      <t>ヒ</t>
    </rPh>
    <rPh sb="37" eb="38">
      <t>ヨウ</t>
    </rPh>
    <rPh sb="39" eb="41">
      <t>ケイジョウ</t>
    </rPh>
    <rPh sb="52" eb="54">
      <t>テイカ</t>
    </rPh>
    <rPh sb="67" eb="69">
      <t>シタマワ</t>
    </rPh>
    <rPh sb="100" eb="102">
      <t>ケンセツ</t>
    </rPh>
    <rPh sb="102" eb="104">
      <t>トウシ</t>
    </rPh>
    <rPh sb="104" eb="106">
      <t>ヒヨウ</t>
    </rPh>
    <rPh sb="107" eb="109">
      <t>ゲンショウ</t>
    </rPh>
    <rPh sb="188" eb="190">
      <t>ネンド</t>
    </rPh>
    <rPh sb="195" eb="197">
      <t>ジュンビ</t>
    </rPh>
    <rPh sb="197" eb="199">
      <t>ヒヨウ</t>
    </rPh>
    <rPh sb="200" eb="202">
      <t>ケイジョウ</t>
    </rPh>
    <rPh sb="205" eb="207">
      <t>ジョウショウ</t>
    </rPh>
    <rPh sb="212" eb="214">
      <t>ケイネン</t>
    </rPh>
    <rPh sb="214" eb="216">
      <t>ヒカク</t>
    </rPh>
    <rPh sb="222" eb="223">
      <t>ヨコ</t>
    </rPh>
    <rPh sb="241" eb="244">
      <t>リヨウシャ</t>
    </rPh>
    <rPh sb="245" eb="246">
      <t>オオ</t>
    </rPh>
    <rPh sb="248" eb="251">
      <t>コウレイシャ</t>
    </rPh>
    <rPh sb="251" eb="253">
      <t>セタイ</t>
    </rPh>
    <rPh sb="257" eb="259">
      <t>ハイスイ</t>
    </rPh>
    <rPh sb="259" eb="260">
      <t>リョウ</t>
    </rPh>
    <rPh sb="261" eb="264">
      <t>ジョウカソウ</t>
    </rPh>
    <rPh sb="265" eb="267">
      <t>ショリ</t>
    </rPh>
    <rPh sb="267" eb="269">
      <t>ノウリョク</t>
    </rPh>
    <rPh sb="274" eb="276">
      <t>シタマワ</t>
    </rPh>
    <rPh sb="277" eb="279">
      <t>ジョウタイ</t>
    </rPh>
    <rPh sb="280" eb="281">
      <t>ツヅ</t>
    </rPh>
    <rPh sb="288" eb="290">
      <t>ヘイセイ</t>
    </rPh>
    <rPh sb="292" eb="294">
      <t>ネンド</t>
    </rPh>
    <rPh sb="307" eb="309">
      <t>ジョウキョウ</t>
    </rPh>
    <rPh sb="315" eb="317">
      <t>ヘイセイ</t>
    </rPh>
    <rPh sb="319" eb="321">
      <t>ネンド</t>
    </rPh>
    <rPh sb="322" eb="324">
      <t>ジョウショウ</t>
    </rPh>
    <rPh sb="340" eb="342">
      <t>ゲンザイ</t>
    </rPh>
    <rPh sb="342" eb="344">
      <t>ショリ</t>
    </rPh>
    <rPh sb="344" eb="347">
      <t>クイキナイ</t>
    </rPh>
    <rPh sb="347" eb="349">
      <t>ジンコウ</t>
    </rPh>
    <rPh sb="350" eb="352">
      <t>ミナオ</t>
    </rPh>
    <rPh sb="394" eb="397">
      <t>ジョウカソウ</t>
    </rPh>
    <rPh sb="397" eb="399">
      <t>セッチ</t>
    </rPh>
    <rPh sb="399" eb="401">
      <t>キスウ</t>
    </rPh>
    <rPh sb="402" eb="403">
      <t>スク</t>
    </rPh>
    <rPh sb="418" eb="420">
      <t>コンゴ</t>
    </rPh>
    <rPh sb="421" eb="423">
      <t>コベツ</t>
    </rPh>
    <rPh sb="423" eb="425">
      <t>ホウモン</t>
    </rPh>
    <rPh sb="426" eb="429">
      <t>セッキョクテキ</t>
    </rPh>
    <rPh sb="430" eb="431">
      <t>オコナ</t>
    </rPh>
    <rPh sb="442" eb="443">
      <t>ツト</t>
    </rPh>
    <phoneticPr fontId="4"/>
  </si>
  <si>
    <t>(1)収益的収支比率は、平成27年度を除き黒字である100％を超えている状況が続いていたが、平成30年度は法適化準備費用の計上により、単年度収支では100％を下回った。汚水処理原価の平均値との比較から効率的な汚水処理が行えているが、経費回収率では、維持管理費を使用料で賄えていない。
(2)本事業は、公共下水道事業等の集合処理と異なり、市で希望者の各戸に浄化槽を設置する戸別処理となっているため、平成30年度末で115基の市設置浄化槽への接続率は100％となっている。
　今後も、健全で持続可能な経営管理に努めます。</t>
    <rPh sb="12" eb="14">
      <t>ヘイセイ</t>
    </rPh>
    <rPh sb="16" eb="18">
      <t>ネンド</t>
    </rPh>
    <rPh sb="19" eb="20">
      <t>ノゾ</t>
    </rPh>
    <rPh sb="46" eb="48">
      <t>ヘイセイ</t>
    </rPh>
    <rPh sb="50" eb="52">
      <t>ネンド</t>
    </rPh>
    <rPh sb="53" eb="54">
      <t>ホウ</t>
    </rPh>
    <rPh sb="55" eb="56">
      <t>カ</t>
    </rPh>
    <rPh sb="56" eb="58">
      <t>ジュンビ</t>
    </rPh>
    <rPh sb="58" eb="60">
      <t>ヒヨウ</t>
    </rPh>
    <rPh sb="61" eb="63">
      <t>ケイジョウ</t>
    </rPh>
    <rPh sb="67" eb="70">
      <t>タンネンド</t>
    </rPh>
    <rPh sb="70" eb="72">
      <t>シュウシ</t>
    </rPh>
    <rPh sb="79" eb="8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</si>
</sst>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83-49E5-B082-35446F3DF9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E83-49E5-B082-35446F3DF9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c:v>
                </c:pt>
                <c:pt idx="1">
                  <c:v>50</c:v>
                </c:pt>
                <c:pt idx="2">
                  <c:v>45.07</c:v>
                </c:pt>
                <c:pt idx="3">
                  <c:v>42.38</c:v>
                </c:pt>
                <c:pt idx="4">
                  <c:v>43.59</c:v>
                </c:pt>
              </c:numCache>
            </c:numRef>
          </c:val>
          <c:extLst>
            <c:ext xmlns:c16="http://schemas.microsoft.com/office/drawing/2014/chart" uri="{C3380CC4-5D6E-409C-BE32-E72D297353CC}">
              <c16:uniqueId val="{00000000-9BF8-4AC3-9BE6-82E6DD0291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9BF8-4AC3-9BE6-82E6DD0291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16.13</c:v>
                </c:pt>
                <c:pt idx="1">
                  <c:v>16.559999999999999</c:v>
                </c:pt>
                <c:pt idx="2">
                  <c:v>18.11</c:v>
                </c:pt>
                <c:pt idx="3">
                  <c:v>15.68</c:v>
                </c:pt>
                <c:pt idx="4">
                  <c:v>100</c:v>
                </c:pt>
              </c:numCache>
            </c:numRef>
          </c:val>
          <c:extLst>
            <c:ext xmlns:c16="http://schemas.microsoft.com/office/drawing/2014/chart" uri="{C3380CC4-5D6E-409C-BE32-E72D297353CC}">
              <c16:uniqueId val="{00000000-EA69-4CE1-B6F3-0D858F7982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EA69-4CE1-B6F3-0D858F7982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108.23</c:v>
                </c:pt>
                <c:pt idx="1">
                  <c:v>85.66</c:v>
                </c:pt>
                <c:pt idx="2">
                  <c:v>264.88</c:v>
                </c:pt>
                <c:pt idx="3">
                  <c:v>147.12</c:v>
                </c:pt>
                <c:pt idx="4">
                  <c:v>52.22</c:v>
                </c:pt>
              </c:numCache>
            </c:numRef>
          </c:val>
          <c:extLst>
            <c:ext xmlns:c16="http://schemas.microsoft.com/office/drawing/2014/chart" uri="{C3380CC4-5D6E-409C-BE32-E72D297353CC}">
              <c16:uniqueId val="{00000000-47BF-4C79-8468-5F2BCED3CA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BF-4C79-8468-5F2BCED3CA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67-4342-91F0-5DE7FA64E3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7-4342-91F0-5DE7FA64E3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9A-41FF-AD75-FAC7353D7D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9A-41FF-AD75-FAC7353D7D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F5-452E-9C60-B8C1D20113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F5-452E-9C60-B8C1D20113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2-4F4F-8E77-F5E77D76A5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2-4F4F-8E77-F5E77D76A5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1329.37</c:v>
                </c:pt>
                <c:pt idx="1">
                  <c:v>1192.8</c:v>
                </c:pt>
                <c:pt idx="2">
                  <c:v>990.92</c:v>
                </c:pt>
                <c:pt idx="3">
                  <c:v>764.11</c:v>
                </c:pt>
                <c:pt idx="4">
                  <c:v>852.07</c:v>
                </c:pt>
              </c:numCache>
            </c:numRef>
          </c:val>
          <c:extLst>
            <c:ext xmlns:c16="http://schemas.microsoft.com/office/drawing/2014/chart" uri="{C3380CC4-5D6E-409C-BE32-E72D297353CC}">
              <c16:uniqueId val="{00000000-1196-4591-AE19-4B1DA1797C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1196-4591-AE19-4B1DA1797C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61.04</c:v>
                </c:pt>
                <c:pt idx="1">
                  <c:v>70.239999999999995</c:v>
                </c:pt>
                <c:pt idx="2">
                  <c:v>63.33</c:v>
                </c:pt>
                <c:pt idx="3">
                  <c:v>65.989999999999995</c:v>
                </c:pt>
                <c:pt idx="4">
                  <c:v>28.29</c:v>
                </c:pt>
              </c:numCache>
            </c:numRef>
          </c:val>
          <c:extLst>
            <c:ext xmlns:c16="http://schemas.microsoft.com/office/drawing/2014/chart" uri="{C3380CC4-5D6E-409C-BE32-E72D297353CC}">
              <c16:uniqueId val="{00000000-B161-4F0C-9787-096979A7D6F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B161-4F0C-9787-096979A7D6F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174.83</c:v>
                </c:pt>
                <c:pt idx="1">
                  <c:v>150</c:v>
                </c:pt>
                <c:pt idx="2">
                  <c:v>169.48</c:v>
                </c:pt>
                <c:pt idx="3">
                  <c:v>165.14</c:v>
                </c:pt>
                <c:pt idx="4">
                  <c:v>376.69</c:v>
                </c:pt>
              </c:numCache>
            </c:numRef>
          </c:val>
          <c:extLst>
            <c:ext xmlns:c16="http://schemas.microsoft.com/office/drawing/2014/chart" uri="{C3380CC4-5D6E-409C-BE32-E72D297353CC}">
              <c16:uniqueId val="{00000000-9B2A-4C52-94E4-890D91CFB1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9B2A-4C52-94E4-890D91CFB1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伊勢崎市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213628</v>
      </c>
      <c r="AM8" s="68"/>
      <c r="AN8" s="68"/>
      <c r="AO8" s="68"/>
      <c r="AP8" s="68"/>
      <c r="AQ8" s="68"/>
      <c r="AR8" s="68"/>
      <c r="AS8" s="68"/>
      <c r="AT8" s="67">
        <f>データ!T6</f>
        <v>139.44</v>
      </c>
      <c r="AU8" s="67"/>
      <c r="AV8" s="67"/>
      <c r="AW8" s="67"/>
      <c r="AX8" s="67"/>
      <c r="AY8" s="67"/>
      <c r="AZ8" s="67"/>
      <c r="BA8" s="67"/>
      <c r="BB8" s="67">
        <f>データ!U6</f>
        <v>1532.04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0.12</v>
      </c>
      <c r="Q10" s="67"/>
      <c r="R10" s="67"/>
      <c r="S10" s="67"/>
      <c r="T10" s="67"/>
      <c r="U10" s="67"/>
      <c r="V10" s="67"/>
      <c r="W10" s="67">
        <f>データ!Q6</f>
        <v>100</v>
      </c>
      <c r="X10" s="67"/>
      <c r="Y10" s="67"/>
      <c r="Z10" s="67"/>
      <c r="AA10" s="67"/>
      <c r="AB10" s="67"/>
      <c r="AC10" s="67"/>
      <c r="AD10" s="68">
        <f>データ!R6</f>
        <v>2062</v>
      </c>
      <c r="AE10" s="68"/>
      <c r="AF10" s="68"/>
      <c r="AG10" s="68"/>
      <c r="AH10" s="68"/>
      <c r="AI10" s="68"/>
      <c r="AJ10" s="68"/>
      <c r="AK10" s="2"/>
      <c r="AL10" s="68">
        <f>データ!V6</f>
        <v>265</v>
      </c>
      <c r="AM10" s="68"/>
      <c r="AN10" s="68"/>
      <c r="AO10" s="68"/>
      <c r="AP10" s="68"/>
      <c r="AQ10" s="68"/>
      <c r="AR10" s="68"/>
      <c r="AS10" s="68"/>
      <c r="AT10" s="67">
        <f>データ!W6</f>
        <v>2.21</v>
      </c>
      <c r="AU10" s="67"/>
      <c r="AV10" s="67"/>
      <c r="AW10" s="67"/>
      <c r="AX10" s="67"/>
      <c r="AY10" s="67"/>
      <c r="AZ10" s="67"/>
      <c r="BA10" s="67"/>
      <c r="BB10" s="67">
        <f>データ!X6</f>
        <v>119.91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1gHOgex114OYxKN7LngizhcE4Q4WzWIcTPmkbzi4nL+yQkCPZ+CXtu7LS6N8MFhtbXSi4Lg7hvFemaL4mmYt5w==" saltValue="Eq3XUQrpZqp5/WXBV1JJ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102041</v>
      </c>
      <c r="D6" s="33">
        <f t="shared" si="3"/>
        <v>47</v>
      </c>
      <c r="E6" s="33">
        <f t="shared" si="3"/>
        <v>18</v>
      </c>
      <c r="F6" s="33">
        <f t="shared" si="3"/>
        <v>0</v>
      </c>
      <c r="G6" s="33">
        <f t="shared" si="3"/>
        <v>0</v>
      </c>
      <c r="H6" s="33" t="str">
        <f t="shared" si="3"/>
        <v>群馬県　伊勢崎市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0.12</v>
      </c>
      <c r="Q6" s="34">
        <f t="shared" si="3"/>
        <v>100</v>
      </c>
      <c r="R6" s="34">
        <f t="shared" si="3"/>
        <v>2062</v>
      </c>
      <c r="S6" s="34">
        <f t="shared" si="3"/>
        <v>213628</v>
      </c>
      <c r="T6" s="34">
        <f t="shared" si="3"/>
        <v>139.44</v>
      </c>
      <c r="U6" s="34">
        <f t="shared" si="3"/>
        <v>1532.04</v>
      </c>
      <c r="V6" s="34">
        <f t="shared" si="3"/>
        <v>265</v>
      </c>
      <c r="W6" s="34">
        <f t="shared" si="3"/>
        <v>2.21</v>
      </c>
      <c r="X6" s="34">
        <f t="shared" si="3"/>
        <v>119.91</v>
      </c>
      <c r="Y6" s="35">
        <f>IF(Y7="",NA(),Y7)</f>
        <v>108.23</v>
      </c>
      <c r="Z6" s="35">
        <f t="shared" ref="Z6:AH6" si="4">IF(Z7="",NA(),Z7)</f>
        <v>85.66</v>
      </c>
      <c r="AA6" s="35">
        <f t="shared" si="4"/>
        <v>264.88</v>
      </c>
      <c r="AB6" s="35">
        <f t="shared" si="4"/>
        <v>147.12</v>
      </c>
      <c r="AC6" s="35">
        <f t="shared" si="4"/>
        <v>52.22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1329.37</v>
      </c>
      <c r="BG6" s="35">
        <f t="shared" ref="BG6:BO6" si="7">IF(BG7="",NA(),BG7)</f>
        <v>1192.8</v>
      </c>
      <c r="BH6" s="35">
        <f t="shared" si="7"/>
        <v>990.92</v>
      </c>
      <c r="BI6" s="35">
        <f t="shared" si="7"/>
        <v>764.11</v>
      </c>
      <c r="BJ6" s="35">
        <f t="shared" si="7"/>
        <v>852.07</v>
      </c>
      <c r="BK6" s="35">
        <f t="shared" si="7"/>
        <v>416.91</v>
      </c>
      <c r="BL6" s="35">
        <f t="shared" si="7"/>
        <v>392.19</v>
      </c>
      <c r="BM6" s="35">
        <f t="shared" si="7"/>
        <v>413.5</v>
      </c>
      <c r="BN6" s="35">
        <f t="shared" si="7"/>
        <v>407.42</v>
      </c>
      <c r="BO6" s="35">
        <f t="shared" si="7"/>
        <v>386.46</v>
      </c>
      <c r="BP6" s="34" t="str">
        <f>IF(BP7="","",IF(BP7="-","【-】","【"&amp;SUBSTITUTE(TEXT(BP7,"#,##0.00"),"-","△")&amp;"】"))</f>
        <v>【325.02】</v>
      </c>
      <c r="BQ6" s="35">
        <f>IF(BQ7="",NA(),BQ7)</f>
        <v>61.04</v>
      </c>
      <c r="BR6" s="35">
        <f t="shared" ref="BR6:BZ6" si="8">IF(BR7="",NA(),BR7)</f>
        <v>70.239999999999995</v>
      </c>
      <c r="BS6" s="35">
        <f t="shared" si="8"/>
        <v>63.33</v>
      </c>
      <c r="BT6" s="35">
        <f t="shared" si="8"/>
        <v>65.989999999999995</v>
      </c>
      <c r="BU6" s="35">
        <f t="shared" si="8"/>
        <v>28.29</v>
      </c>
      <c r="BV6" s="35">
        <f t="shared" si="8"/>
        <v>57.93</v>
      </c>
      <c r="BW6" s="35">
        <f t="shared" si="8"/>
        <v>57.03</v>
      </c>
      <c r="BX6" s="35">
        <f t="shared" si="8"/>
        <v>55.84</v>
      </c>
      <c r="BY6" s="35">
        <f t="shared" si="8"/>
        <v>57.08</v>
      </c>
      <c r="BZ6" s="35">
        <f t="shared" si="8"/>
        <v>55.85</v>
      </c>
      <c r="CA6" s="34" t="str">
        <f>IF(CA7="","",IF(CA7="-","【-】","【"&amp;SUBSTITUTE(TEXT(CA7,"#,##0.00"),"-","△")&amp;"】"))</f>
        <v>【60.61】</v>
      </c>
      <c r="CB6" s="35">
        <f>IF(CB7="",NA(),CB7)</f>
        <v>174.83</v>
      </c>
      <c r="CC6" s="35">
        <f t="shared" ref="CC6:CK6" si="9">IF(CC7="",NA(),CC7)</f>
        <v>150</v>
      </c>
      <c r="CD6" s="35">
        <f t="shared" si="9"/>
        <v>169.48</v>
      </c>
      <c r="CE6" s="35">
        <f t="shared" si="9"/>
        <v>165.14</v>
      </c>
      <c r="CF6" s="35">
        <f t="shared" si="9"/>
        <v>376.69</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50</v>
      </c>
      <c r="CN6" s="35">
        <f t="shared" ref="CN6:CV6" si="10">IF(CN7="",NA(),CN7)</f>
        <v>50</v>
      </c>
      <c r="CO6" s="35">
        <f t="shared" si="10"/>
        <v>45.07</v>
      </c>
      <c r="CP6" s="35">
        <f t="shared" si="10"/>
        <v>42.38</v>
      </c>
      <c r="CQ6" s="35">
        <f t="shared" si="10"/>
        <v>43.59</v>
      </c>
      <c r="CR6" s="35">
        <f t="shared" si="10"/>
        <v>59.08</v>
      </c>
      <c r="CS6" s="35">
        <f t="shared" si="10"/>
        <v>58.25</v>
      </c>
      <c r="CT6" s="35">
        <f t="shared" si="10"/>
        <v>61.55</v>
      </c>
      <c r="CU6" s="35">
        <f t="shared" si="10"/>
        <v>57.22</v>
      </c>
      <c r="CV6" s="35">
        <f t="shared" si="10"/>
        <v>54.93</v>
      </c>
      <c r="CW6" s="34" t="str">
        <f>IF(CW7="","",IF(CW7="-","【-】","【"&amp;SUBSTITUTE(TEXT(CW7,"#,##0.00"),"-","△")&amp;"】"))</f>
        <v>【57.80】</v>
      </c>
      <c r="CX6" s="35">
        <f>IF(CX7="",NA(),CX7)</f>
        <v>16.13</v>
      </c>
      <c r="CY6" s="35">
        <f t="shared" ref="CY6:DG6" si="11">IF(CY7="",NA(),CY7)</f>
        <v>16.559999999999999</v>
      </c>
      <c r="CZ6" s="35">
        <f t="shared" si="11"/>
        <v>18.11</v>
      </c>
      <c r="DA6" s="35">
        <f t="shared" si="11"/>
        <v>15.68</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102041</v>
      </c>
      <c r="D7" s="37">
        <v>47</v>
      </c>
      <c r="E7" s="37">
        <v>18</v>
      </c>
      <c r="F7" s="37">
        <v>0</v>
      </c>
      <c r="G7" s="37">
        <v>0</v>
      </c>
      <c r="H7" s="37" t="s">
        <v>97</v>
      </c>
      <c r="I7" s="37" t="s">
        <v>98</v>
      </c>
      <c r="J7" s="37" t="s">
        <v>99</v>
      </c>
      <c r="K7" s="37" t="s">
        <v>100</v>
      </c>
      <c r="L7" s="37" t="s">
        <v>101</v>
      </c>
      <c r="M7" s="37" t="s">
        <v>102</v>
      </c>
      <c r="N7" s="38" t="s">
        <v>103</v>
      </c>
      <c r="O7" s="38" t="s">
        <v>104</v>
      </c>
      <c r="P7" s="38">
        <v>0.12</v>
      </c>
      <c r="Q7" s="38">
        <v>100</v>
      </c>
      <c r="R7" s="38">
        <v>2062</v>
      </c>
      <c r="S7" s="38">
        <v>213628</v>
      </c>
      <c r="T7" s="38">
        <v>139.44</v>
      </c>
      <c r="U7" s="38">
        <v>1532.04</v>
      </c>
      <c r="V7" s="38">
        <v>265</v>
      </c>
      <c r="W7" s="38">
        <v>2.21</v>
      </c>
      <c r="X7" s="38">
        <v>119.91</v>
      </c>
      <c r="Y7" s="38">
        <v>108.23</v>
      </c>
      <c r="Z7" s="38">
        <v>85.66</v>
      </c>
      <c r="AA7" s="38">
        <v>264.88</v>
      </c>
      <c r="AB7" s="38">
        <v>147.12</v>
      </c>
      <c r="AC7" s="38">
        <v>52.22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1329.37</v>
      </c>
      <c r="BG7" s="38">
        <v>1192.8</v>
      </c>
      <c r="BH7" s="38">
        <v>990.92</v>
      </c>
      <c r="BI7" s="38">
        <v>764.11</v>
      </c>
      <c r="BJ7" s="38">
        <v>852.07</v>
      </c>
      <c r="BK7" s="38">
        <v>416.91</v>
      </c>
      <c r="BL7" s="38">
        <v>392.19</v>
      </c>
      <c r="BM7" s="38">
        <v>413.5</v>
      </c>
      <c r="BN7" s="38">
        <v>407.42</v>
      </c>
      <c r="BO7" s="38">
        <v>386.46</v>
      </c>
      <c r="BP7" s="38">
        <v>325.02</v>
      </c>
      <c r="BQ7" s="38">
        <v>61.04</v>
      </c>
      <c r="BR7" s="38">
        <v>70.239999999999995</v>
      </c>
      <c r="BS7" s="38">
        <v>63.33</v>
      </c>
      <c r="BT7" s="38">
        <v>65.989999999999995</v>
      </c>
      <c r="BU7" s="38">
        <v>28.29</v>
      </c>
      <c r="BV7" s="38">
        <v>57.93</v>
      </c>
      <c r="BW7" s="38">
        <v>57.03</v>
      </c>
      <c r="BX7" s="38">
        <v>55.84</v>
      </c>
      <c r="BY7" s="38">
        <v>57.08</v>
      </c>
      <c r="BZ7" s="38">
        <v>55.85</v>
      </c>
      <c r="CA7" s="38">
        <v>60.61</v>
      </c>
      <c r="CB7" s="38">
        <v>174.83</v>
      </c>
      <c r="CC7" s="38">
        <v>150</v>
      </c>
      <c r="CD7" s="38">
        <v>169.48</v>
      </c>
      <c r="CE7" s="38">
        <v>165.14</v>
      </c>
      <c r="CF7" s="38">
        <v>376.69</v>
      </c>
      <c r="CG7" s="38">
        <v>276.93</v>
      </c>
      <c r="CH7" s="38">
        <v>283.73</v>
      </c>
      <c r="CI7" s="38">
        <v>287.57</v>
      </c>
      <c r="CJ7" s="38">
        <v>286.86</v>
      </c>
      <c r="CK7" s="38">
        <v>287.91000000000003</v>
      </c>
      <c r="CL7" s="38">
        <v>270.94</v>
      </c>
      <c r="CM7" s="38">
        <v>50</v>
      </c>
      <c r="CN7" s="38">
        <v>50</v>
      </c>
      <c r="CO7" s="38">
        <v>45.07</v>
      </c>
      <c r="CP7" s="38">
        <v>42.38</v>
      </c>
      <c r="CQ7" s="38">
        <v>43.59</v>
      </c>
      <c r="CR7" s="38">
        <v>59.08</v>
      </c>
      <c r="CS7" s="38">
        <v>58.25</v>
      </c>
      <c r="CT7" s="38">
        <v>61.55</v>
      </c>
      <c r="CU7" s="38">
        <v>57.22</v>
      </c>
      <c r="CV7" s="38">
        <v>54.93</v>
      </c>
      <c r="CW7" s="38">
        <v>57.8</v>
      </c>
      <c r="CX7" s="38">
        <v>16.13</v>
      </c>
      <c r="CY7" s="38">
        <v>16.559999999999999</v>
      </c>
      <c r="CZ7" s="38">
        <v>18.11</v>
      </c>
      <c r="DA7" s="38">
        <v>15.68</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2020-01-26T23:49:11Z</cp:lastPrinted>
  <dcterms:created xsi:type="dcterms:W3CDTF">2019-12-05T05:28:33Z</dcterms:created>
  <dcterms:modified xsi:type="dcterms:W3CDTF">2020-01-26T23:53:24Z</dcterms:modified>
  <cp:category/>
</cp:coreProperties>
</file>