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15 上野村○□■△\"/>
    </mc:Choice>
  </mc:AlternateContent>
  <workbookProtection workbookAlgorithmName="SHA-512" workbookHashValue="saW49QUbyPPn62EYReAOM4GpniAC2dg3jCHEFUOOY7APvXMgzaLE7QShULeAUjszKTnE+jEFWNE7Y0MCLQHJPQ==" workbookSaltValue="5SGgb19c5iUu0KP3jAWbCA==" workbookSpinCount="100000" lockStructure="1"/>
  <bookViews>
    <workbookView xWindow="-105" yWindow="-105" windowWidth="23250" windowHeight="131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W10" i="4"/>
  <c r="I10" i="4"/>
  <c r="B10" i="4"/>
  <c r="BB8" i="4"/>
  <c r="AD8" i="4"/>
  <c r="P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<sst xmlns="http://schemas.openxmlformats.org/spreadsheetml/2006/main" count="239" uniqueCount="114">
  <si>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</si>
  <si>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</si>
  <si>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</si>
  <si>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</si>
  <si>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</si>
  <si>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</si>
  <si>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</si>
  <si>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</si>
  <si>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</si>
  <si>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</si>
  <si>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</si>
  <si>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</si>
  <si>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</si>
  <si>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</si>
  <si>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</si>
  <si>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</si>
  <si>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</si>
  <si>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</si>
  <si>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</si>
  <si>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</si>
  <si>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</si>
  <si>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</si>
  <si>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</si>
  <si>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</si>
  <si>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</si>
  <si>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</si>
  <si>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</si>
  <si>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</si>
  <si>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</si>
  <si>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</si>
  <si>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</si>
  <si>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</si>
  <si>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</si>
  <si>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</si>
  <si>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</si>
  <si>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</si>
  <si>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</si>
  <si>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</si>
  <si>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</si>
  <si>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</si>
  <si>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</si>
  <si>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</si>
  <si>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</si>
  <si>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</si>
  <si>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</si>
  <si>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</si>
  <si>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</si>
  <si>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</si>
  <si>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</si>
  <si>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</si>
  <si>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</si>
  <si>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</si>
  <si>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</si>
  <si>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</si>
  <si>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</si>
  <si>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</si>
  <si>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</si>
  <si>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</si>
  <si>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</si>
  <si>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</si>
  <si>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</si>
  <si>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</si>
  <si>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</si>
  <si>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</si>
  <si>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</si>
  <si>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</si>
  <si>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</si>
  <si>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</si>
  <si>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</si>
  <si>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</si>
  <si>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</si>
  <si>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</si>
  <si>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</si>
  <si>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</si>
  <si>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</si>
  <si>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</si>
  <si>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</si>
  <si>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</si>
  <si>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</si>
  <si>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</si>
  <si>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</si>
  <si>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</si>
  <si>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</si>
  <si>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</si>
  <si>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</si>
  <si>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</si>
  <si>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</si>
  <si>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</si>
  <si>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</si>
  <si>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</si>
  <si>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</si>
  <si>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</si>
  <si>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</si>
  <si>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</si>
  <si>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</si>
  <si>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</si>
  <si>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</si>
  <si>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</si>
  <si>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</si>
  <si>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</si>
  <si>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</si>
  <si>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</si>
  <si>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</si>
  <si>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</si>
  <si>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</si>
  <si>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</si>
  <si>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</si>
  <si>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</si>
  <si>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</si>
  <si>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</si>
  <si>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</si>
  <si>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①加入者の増加により収支の状況は安定してきている。
本村は源流域にあるため、下流域に安全な飲水を提供するため、昭和60年に浄化槽条例を制定し、いち早く普及を進めてきた。現在も住民の負担を軽減することによって浄化槽の普及に取り組んできている。今後も同程度の比率で推移するものと思われる。
④水質保全の一環として浄化槽の設置を推進しているため、整備については一般会計からの繰入をおこなっており比率が出ない状況である。
⑤普及啓発の一環として利用料を低額としているため経費回収率は低い。
⑥汚水処理原価は低い水準となっているが、更に効率的な汚水処理実施につとめる。
⑦施設利用率は安定している。
⑧特定地域生活排水処理事業における水洗化率は１００％となっている</t>
    <phoneticPr fontId="4"/>
  </si>
  <si>
    <t>合併処理浄化槽の耐用年数は30年とされているが、整備から20年以上経過した浄化槽もあるため、今後だんだんと更新時期を迎える浄化槽が増加することが見込まれる。付帯する電気設備関係については5年～10年程度で更新を行っていく。</t>
    <rPh sb="0" eb="2">
      <t>ガッペイ</t>
    </rPh>
    <rPh sb="2" eb="4">
      <t>ショリ</t>
    </rPh>
    <rPh sb="4" eb="7">
      <t>ジョウカソウ</t>
    </rPh>
    <rPh sb="8" eb="10">
      <t>タイヨウ</t>
    </rPh>
    <rPh sb="10" eb="12">
      <t>ネンスウ</t>
    </rPh>
    <rPh sb="15" eb="16">
      <t>ネン</t>
    </rPh>
    <rPh sb="24" eb="26">
      <t>セイビ</t>
    </rPh>
    <rPh sb="30" eb="33">
      <t>ネンイジョウ</t>
    </rPh>
    <rPh sb="33" eb="35">
      <t>ケイカ</t>
    </rPh>
    <rPh sb="37" eb="40">
      <t>ジョウカソウ</t>
    </rPh>
    <rPh sb="46" eb="48">
      <t>コンゴ</t>
    </rPh>
    <rPh sb="53" eb="55">
      <t>コウシン</t>
    </rPh>
    <rPh sb="55" eb="57">
      <t>ジキ</t>
    </rPh>
    <rPh sb="58" eb="59">
      <t>ムカ</t>
    </rPh>
    <rPh sb="61" eb="64">
      <t>ジョウカソウ</t>
    </rPh>
    <rPh sb="65" eb="67">
      <t>ゾウカ</t>
    </rPh>
    <rPh sb="72" eb="74">
      <t>ミコ</t>
    </rPh>
    <phoneticPr fontId="4"/>
  </si>
  <si>
    <t>施設の更新については近年見込まれないが、修繕等の経費については一定額が必要とされている。
企業債償還の費用及び、維持管理の一部の経費については、一般会計からの繰入によりまかなっているが、環境保全の一環として普及の推進を行っているため、利用料の見直しについては企業会計の観点のみではなく環境保全の観点からも慎重に行う必要がある。</t>
    <rPh sb="134" eb="136">
      <t>カンテン</t>
    </rPh>
    <rPh sb="142" eb="144">
      <t>カンキョウ</t>
    </rPh>
    <rPh sb="144" eb="146">
      <t>ホゼン</t>
    </rPh>
    <rPh sb="147" eb="149">
      <t>カンテン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</si>
</sst>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A-4BDB-BD3C-C9841B9984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EA-4BDB-BD3C-C9841B9984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69-4D31-A18D-1B904CF345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9369-4D31-A18D-1B904CF345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777-4466-8045-E81B40F5A8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F777-4466-8045-E81B40F5A8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68.28</c:v>
                </c:pt>
                <c:pt idx="1">
                  <c:v>73.63</c:v>
                </c:pt>
                <c:pt idx="2">
                  <c:v>75.38</c:v>
                </c:pt>
                <c:pt idx="3">
                  <c:v>68.7</c:v>
                </c:pt>
                <c:pt idx="4">
                  <c:v>70.11</c:v>
                </c:pt>
              </c:numCache>
            </c:numRef>
          </c:val>
          <c:extLst>
            <c:ext xmlns:c16="http://schemas.microsoft.com/office/drawing/2014/chart" uri="{C3380CC4-5D6E-409C-BE32-E72D297353CC}">
              <c16:uniqueId val="{00000000-9D1D-44A6-BC39-D7918299E6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D-44A6-BC39-D7918299E6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9-4B43-A815-43A5555AB2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9-4B43-A815-43A5555AB2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8-42A0-BC62-FF3906092B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8-42A0-BC62-FF3906092B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53-4C5F-9133-A1D27759F1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53-4C5F-9133-A1D27759F1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0-49F2-AA92-38DC71E221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0-49F2-AA92-38DC71E221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8-458A-B6EE-F01421EB9D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9778-458A-B6EE-F01421EB9D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54.94</c:v>
                </c:pt>
                <c:pt idx="1">
                  <c:v>61.38</c:v>
                </c:pt>
                <c:pt idx="2">
                  <c:v>63.61</c:v>
                </c:pt>
                <c:pt idx="3">
                  <c:v>57.25</c:v>
                </c:pt>
                <c:pt idx="4">
                  <c:v>57.4</c:v>
                </c:pt>
              </c:numCache>
            </c:numRef>
          </c:val>
          <c:extLst>
            <c:ext xmlns:c16="http://schemas.microsoft.com/office/drawing/2014/chart" uri="{C3380CC4-5D6E-409C-BE32-E72D297353CC}">
              <c16:uniqueId val="{00000000-599B-451B-870E-1DCF5DB18F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599B-451B-870E-1DCF5DB18F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151.80000000000001</c:v>
                </c:pt>
                <c:pt idx="1">
                  <c:v>140.53</c:v>
                </c:pt>
                <c:pt idx="2">
                  <c:v>136.30000000000001</c:v>
                </c:pt>
                <c:pt idx="3">
                  <c:v>150</c:v>
                </c:pt>
                <c:pt idx="4">
                  <c:v>150.58000000000001</c:v>
                </c:pt>
              </c:numCache>
            </c:numRef>
          </c:val>
          <c:extLst>
            <c:ext xmlns:c16="http://schemas.microsoft.com/office/drawing/2014/chart" uri="{C3380CC4-5D6E-409C-BE32-E72D297353CC}">
              <c16:uniqueId val="{00000000-02F4-4AB9-9578-2DD8671921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02F4-4AB9-9578-2DD8671921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上野村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1190</v>
      </c>
      <c r="AM8" s="50"/>
      <c r="AN8" s="50"/>
      <c r="AO8" s="50"/>
      <c r="AP8" s="50"/>
      <c r="AQ8" s="50"/>
      <c r="AR8" s="50"/>
      <c r="AS8" s="50"/>
      <c r="AT8" s="45">
        <f>データ!T6</f>
        <v>181.85</v>
      </c>
      <c r="AU8" s="45"/>
      <c r="AV8" s="45"/>
      <c r="AW8" s="45"/>
      <c r="AX8" s="45"/>
      <c r="AY8" s="45"/>
      <c r="AZ8" s="45"/>
      <c r="BA8" s="45"/>
      <c r="BB8" s="45">
        <f>データ!U6</f>
        <v>6.54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75.930000000000007</v>
      </c>
      <c r="Q10" s="45"/>
      <c r="R10" s="45"/>
      <c r="S10" s="45"/>
      <c r="T10" s="45"/>
      <c r="U10" s="45"/>
      <c r="V10" s="45"/>
      <c r="W10" s="45">
        <f>データ!Q6</f>
        <v>100</v>
      </c>
      <c r="X10" s="45"/>
      <c r="Y10" s="45"/>
      <c r="Z10" s="45"/>
      <c r="AA10" s="45"/>
      <c r="AB10" s="45"/>
      <c r="AC10" s="45"/>
      <c r="AD10" s="50">
        <f>データ!R6</f>
        <v>1800</v>
      </c>
      <c r="AE10" s="50"/>
      <c r="AF10" s="50"/>
      <c r="AG10" s="50"/>
      <c r="AH10" s="50"/>
      <c r="AI10" s="50"/>
      <c r="AJ10" s="50"/>
      <c r="AK10" s="2"/>
      <c r="AL10" s="50">
        <f>データ!V6</f>
        <v>899</v>
      </c>
      <c r="AM10" s="50"/>
      <c r="AN10" s="50"/>
      <c r="AO10" s="50"/>
      <c r="AP10" s="50"/>
      <c r="AQ10" s="50"/>
      <c r="AR10" s="50"/>
      <c r="AS10" s="50"/>
      <c r="AT10" s="45">
        <f>データ!W6</f>
        <v>0.02</v>
      </c>
      <c r="AU10" s="45"/>
      <c r="AV10" s="45"/>
      <c r="AW10" s="45"/>
      <c r="AX10" s="45"/>
      <c r="AY10" s="45"/>
      <c r="AZ10" s="45"/>
      <c r="BA10" s="45"/>
      <c r="BB10" s="45">
        <f>データ!X6</f>
        <v>44950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pT5ulTzEODjh0NksbVF4gSDlK2sLcHbQpxXaHsa7Jjh646pYb6VB7XhV3RmMqc5c/9uR33N27Dwel5Zotf2l/Q==" saltValue="16yPU21ElXiJVY4RR96N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103667</v>
      </c>
      <c r="D6" s="33">
        <f t="shared" si="3"/>
        <v>47</v>
      </c>
      <c r="E6" s="33">
        <f t="shared" si="3"/>
        <v>18</v>
      </c>
      <c r="F6" s="33">
        <f t="shared" si="3"/>
        <v>0</v>
      </c>
      <c r="G6" s="33">
        <f t="shared" si="3"/>
        <v>0</v>
      </c>
      <c r="H6" s="33" t="str">
        <f t="shared" si="3"/>
        <v>群馬県　上野村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75.930000000000007</v>
      </c>
      <c r="Q6" s="34">
        <f t="shared" si="3"/>
        <v>100</v>
      </c>
      <c r="R6" s="34">
        <f t="shared" si="3"/>
        <v>1800</v>
      </c>
      <c r="S6" s="34">
        <f t="shared" si="3"/>
        <v>1190</v>
      </c>
      <c r="T6" s="34">
        <f t="shared" si="3"/>
        <v>181.85</v>
      </c>
      <c r="U6" s="34">
        <f t="shared" si="3"/>
        <v>6.54</v>
      </c>
      <c r="V6" s="34">
        <f t="shared" si="3"/>
        <v>899</v>
      </c>
      <c r="W6" s="34">
        <f t="shared" si="3"/>
        <v>0.02</v>
      </c>
      <c r="X6" s="34">
        <f t="shared" si="3"/>
        <v>44950</v>
      </c>
      <c r="Y6" s="35">
        <f>IF(Y7="",NA(),Y7)</f>
        <v>68.28</v>
      </c>
      <c r="Z6" s="35">
        <f t="shared" ref="Z6:AH6" si="4">IF(Z7="",NA(),Z7)</f>
        <v>73.63</v>
      </c>
      <c r="AA6" s="35">
        <f t="shared" si="4"/>
        <v>75.38</v>
      </c>
      <c r="AB6" s="35">
        <f t="shared" si="4"/>
        <v>68.7</v>
      </c>
      <c r="AC6" s="35">
        <f t="shared" si="4"/>
        <v>70.11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54.94</v>
      </c>
      <c r="BR6" s="35">
        <f t="shared" ref="BR6:BZ6" si="8">IF(BR7="",NA(),BR7)</f>
        <v>61.38</v>
      </c>
      <c r="BS6" s="35">
        <f t="shared" si="8"/>
        <v>63.61</v>
      </c>
      <c r="BT6" s="35">
        <f t="shared" si="8"/>
        <v>57.25</v>
      </c>
      <c r="BU6" s="35">
        <f t="shared" si="8"/>
        <v>57.4</v>
      </c>
      <c r="BV6" s="35">
        <f t="shared" si="8"/>
        <v>68.61</v>
      </c>
      <c r="BW6" s="35">
        <f t="shared" si="8"/>
        <v>65.7</v>
      </c>
      <c r="BX6" s="35">
        <f t="shared" si="8"/>
        <v>66.73</v>
      </c>
      <c r="BY6" s="35">
        <f t="shared" si="8"/>
        <v>64.78</v>
      </c>
      <c r="BZ6" s="35">
        <f t="shared" si="8"/>
        <v>63.06</v>
      </c>
      <c r="CA6" s="34" t="str">
        <f>IF(CA7="","",IF(CA7="-","【-】","【"&amp;SUBSTITUTE(TEXT(CA7,"#,##0.00"),"-","△")&amp;"】"))</f>
        <v>【60.61】</v>
      </c>
      <c r="CB6" s="35">
        <f>IF(CB7="",NA(),CB7)</f>
        <v>151.80000000000001</v>
      </c>
      <c r="CC6" s="35">
        <f t="shared" ref="CC6:CK6" si="9">IF(CC7="",NA(),CC7)</f>
        <v>140.53</v>
      </c>
      <c r="CD6" s="35">
        <f t="shared" si="9"/>
        <v>136.30000000000001</v>
      </c>
      <c r="CE6" s="35">
        <f t="shared" si="9"/>
        <v>150</v>
      </c>
      <c r="CF6" s="35">
        <f t="shared" si="9"/>
        <v>150.58000000000001</v>
      </c>
      <c r="CG6" s="35">
        <f t="shared" si="9"/>
        <v>241.18</v>
      </c>
      <c r="CH6" s="35">
        <f t="shared" si="9"/>
        <v>247.94</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103667</v>
      </c>
      <c r="D7" s="37">
        <v>47</v>
      </c>
      <c r="E7" s="37">
        <v>18</v>
      </c>
      <c r="F7" s="37">
        <v>0</v>
      </c>
      <c r="G7" s="37">
        <v>0</v>
      </c>
      <c r="H7" s="37" t="s">
        <v>98</v>
      </c>
      <c r="I7" s="37" t="s">
        <v>99</v>
      </c>
      <c r="J7" s="37" t="s">
        <v>100</v>
      </c>
      <c r="K7" s="37" t="s">
        <v>101</v>
      </c>
      <c r="L7" s="37" t="s">
        <v>102</v>
      </c>
      <c r="M7" s="37" t="s">
        <v>103</v>
      </c>
      <c r="N7" s="38" t="s">
        <v>104</v>
      </c>
      <c r="O7" s="38" t="s">
        <v>105</v>
      </c>
      <c r="P7" s="38">
        <v>75.930000000000007</v>
      </c>
      <c r="Q7" s="38">
        <v>100</v>
      </c>
      <c r="R7" s="38">
        <v>1800</v>
      </c>
      <c r="S7" s="38">
        <v>1190</v>
      </c>
      <c r="T7" s="38">
        <v>181.85</v>
      </c>
      <c r="U7" s="38">
        <v>6.54</v>
      </c>
      <c r="V7" s="38">
        <v>899</v>
      </c>
      <c r="W7" s="38">
        <v>0.02</v>
      </c>
      <c r="X7" s="38">
        <v>44950</v>
      </c>
      <c r="Y7" s="38">
        <v>68.28</v>
      </c>
      <c r="Z7" s="38">
        <v>73.63</v>
      </c>
      <c r="AA7" s="38">
        <v>75.38</v>
      </c>
      <c r="AB7" s="38">
        <v>68.7</v>
      </c>
      <c r="AC7" s="38">
        <v>70.11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261.08</v>
      </c>
      <c r="BL7" s="38">
        <v>241.49</v>
      </c>
      <c r="BM7" s="38">
        <v>248.44</v>
      </c>
      <c r="BN7" s="38">
        <v>244.85</v>
      </c>
      <c r="BO7" s="38">
        <v>296.89</v>
      </c>
      <c r="BP7" s="38">
        <v>325.02</v>
      </c>
      <c r="BQ7" s="38">
        <v>54.94</v>
      </c>
      <c r="BR7" s="38">
        <v>61.38</v>
      </c>
      <c r="BS7" s="38">
        <v>63.61</v>
      </c>
      <c r="BT7" s="38">
        <v>57.25</v>
      </c>
      <c r="BU7" s="38">
        <v>57.4</v>
      </c>
      <c r="BV7" s="38">
        <v>68.61</v>
      </c>
      <c r="BW7" s="38">
        <v>65.7</v>
      </c>
      <c r="BX7" s="38">
        <v>66.73</v>
      </c>
      <c r="BY7" s="38">
        <v>64.78</v>
      </c>
      <c r="BZ7" s="38">
        <v>63.06</v>
      </c>
      <c r="CA7" s="38">
        <v>60.61</v>
      </c>
      <c r="CB7" s="38">
        <v>151.80000000000001</v>
      </c>
      <c r="CC7" s="38">
        <v>140.53</v>
      </c>
      <c r="CD7" s="38">
        <v>136.30000000000001</v>
      </c>
      <c r="CE7" s="38">
        <v>150</v>
      </c>
      <c r="CF7" s="38">
        <v>150.58000000000001</v>
      </c>
      <c r="CG7" s="38">
        <v>241.18</v>
      </c>
      <c r="CH7" s="38">
        <v>247.94</v>
      </c>
      <c r="CI7" s="38">
        <v>241.29</v>
      </c>
      <c r="CJ7" s="38">
        <v>250.21</v>
      </c>
      <c r="CK7" s="38">
        <v>264.77</v>
      </c>
      <c r="CL7" s="38">
        <v>270.94</v>
      </c>
      <c r="CM7" s="38">
        <v>100</v>
      </c>
      <c r="CN7" s="38">
        <v>100</v>
      </c>
      <c r="CO7" s="38">
        <v>100</v>
      </c>
      <c r="CP7" s="38">
        <v>100</v>
      </c>
      <c r="CQ7" s="38">
        <v>100</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2019-12-05T05:28:36Z</dcterms:created>
  <dcterms:modified xsi:type="dcterms:W3CDTF">2020-02-14T03:52:49Z</dcterms:modified>
  <cp:category/>
</cp:coreProperties>
</file>