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0 中之条町○□■△\"/>
    </mc:Choice>
  </mc:AlternateContent>
  <workbookProtection workbookAlgorithmName="SHA-512" workbookHashValue="TgxiLcmeVrzkKieMad6cxDU2kmtVWlAzPKJGEI4D8Y7ddNqj8KeIydhNbG6Cp73O43bvNul5nnkrVIHVNLeRPg==" workbookSaltValue="x1O4v7W0hr9fMI//IJbJ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<sst xmlns="http://schemas.openxmlformats.org/spreadsheetml/2006/main" count="239" uniqueCount="115">
  <si>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</si>
  <si>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</si>
  <si>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</si>
  <si>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</si>
  <si>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</si>
  <si>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</si>
  <si>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</si>
  <si>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</si>
  <si>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</si>
  <si>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</si>
  <si>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</si>
  <si>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</si>
  <si>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</si>
  <si>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</si>
  <si>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</si>
  <si>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</si>
  <si>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</si>
  <si>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</si>
  <si>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</si>
  <si>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</si>
  <si>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</si>
  <si>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</si>
  <si>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</si>
  <si>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</si>
  <si>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</si>
  <si>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</si>
  <si>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</si>
  <si>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</si>
  <si>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</si>
  <si>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</si>
  <si>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</si>
  <si>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</si>
  <si>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</si>
  <si>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</si>
  <si>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</si>
  <si>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</si>
  <si>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</si>
  <si>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</si>
  <si>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</si>
  <si>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</si>
  <si>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</si>
  <si>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</si>
  <si>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</si>
  <si>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</si>
  <si>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</si>
  <si>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</si>
  <si>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</si>
  <si>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</si>
  <si>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</si>
  <si>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</si>
  <si>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</si>
  <si>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</si>
  <si>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</si>
  <si>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</si>
  <si>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</si>
  <si>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</si>
  <si>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</si>
  <si>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</si>
  <si>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</si>
  <si>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</si>
  <si>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</si>
  <si>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</si>
  <si>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</si>
  <si>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</si>
  <si>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</si>
  <si>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</si>
  <si>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</si>
  <si>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</si>
  <si>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</si>
  <si>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</si>
  <si>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</si>
  <si>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</si>
  <si>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</si>
  <si>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</si>
  <si>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</si>
  <si>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</si>
  <si>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</si>
  <si>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</si>
  <si>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</si>
  <si>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</si>
  <si>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</si>
  <si>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</si>
  <si>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</si>
  <si>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</si>
  <si>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</si>
  <si>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</si>
  <si>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</si>
  <si>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</si>
  <si>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</si>
  <si>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</si>
  <si>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</si>
  <si>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</si>
  <si>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</si>
  <si>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</si>
  <si>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</si>
  <si>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</si>
  <si>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</si>
  <si>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</si>
  <si>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</si>
  <si>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</si>
  <si>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</si>
  <si>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</si>
  <si>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</si>
  <si>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</si>
  <si>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</si>
  <si>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</si>
  <si>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</si>
  <si>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</si>
  <si>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</si>
  <si>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</si>
  <si>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</si>
  <si>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</si>
  <si>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平成１０年度から事業を開始し、平成３０年度で２０年が経過した。
　浄化槽本体の修繕は何基か行ったが、布設替えを行う必要がある状況ではない。
　今後、老朽化が進めば計画的に布設替えを行っていく必要がある。
</t>
    <phoneticPr fontId="4"/>
  </si>
  <si>
    <t>　維持管理費等の効率化を図りつつ使用料の改定を視野に入れ経営改善していく必要がある。</t>
    <phoneticPr fontId="4"/>
  </si>
  <si>
    <r>
      <t xml:space="preserve">①収益的収支比率
　１００％以上の収支の年度はあるが、一般会計からの繰入金に依存している状況
　平成２７年度からは、一般会計からの繰入金を抑え繰越金を減らしたので減少している。
</t>
    </r>
    <r>
      <rPr>
        <sz val="11"/>
        <color theme="1"/>
        <rFont val="ＭＳ ゴシック"/>
        <family val="3"/>
        <charset val="128"/>
      </rPr>
      <t xml:space="preserve">⑤経費回収率
　使用料で回収すべき経費を賄えていない状況
⑥汚水処理原価
　有収水量が減少しているので増加傾向にある。
⑦施設利用率
　処理人口は減少しているが、５０％前後の値で横這い傾向にある。
⑧水洗化率
　水洗便所の整備が進み９０％以上の値で横這い傾向にある。
現状・課題のコメント
　水洗化率は９０％以上の値ではあるが、処理人口の減少等により使用料の増加は見込まれないので一般会計からの繰入金に依存している状況
　維持管理費等の効率化を図りつつ使用料の改定を視野に入れ経営改善していく必要がある。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</si>
</sst>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7F-4387-8ACE-FA7F11E0FE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7F-4387-8ACE-FA7F11E0FE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50.5</c:v>
                </c:pt>
                <c:pt idx="1">
                  <c:v>51</c:v>
                </c:pt>
                <c:pt idx="2">
                  <c:v>50</c:v>
                </c:pt>
                <c:pt idx="3">
                  <c:v>48</c:v>
                </c:pt>
                <c:pt idx="4">
                  <c:v>47</c:v>
                </c:pt>
              </c:numCache>
            </c:numRef>
          </c:val>
          <c:extLst>
            <c:ext xmlns:c16="http://schemas.microsoft.com/office/drawing/2014/chart" uri="{C3380CC4-5D6E-409C-BE32-E72D297353CC}">
              <c16:uniqueId val="{00000000-341E-49DE-BB6C-1AD50A58D1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341E-49DE-BB6C-1AD50A58D1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92.61</c:v>
                </c:pt>
                <c:pt idx="1">
                  <c:v>92.9</c:v>
                </c:pt>
                <c:pt idx="2">
                  <c:v>94.04</c:v>
                </c:pt>
                <c:pt idx="3">
                  <c:v>94.52</c:v>
                </c:pt>
                <c:pt idx="4">
                  <c:v>94.42</c:v>
                </c:pt>
              </c:numCache>
            </c:numRef>
          </c:val>
          <c:extLst>
            <c:ext xmlns:c16="http://schemas.microsoft.com/office/drawing/2014/chart" uri="{C3380CC4-5D6E-409C-BE32-E72D297353CC}">
              <c16:uniqueId val="{00000000-4CA5-4819-A1D1-635579E216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4CA5-4819-A1D1-635579E216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121.94</c:v>
                </c:pt>
                <c:pt idx="1">
                  <c:v>77.67</c:v>
                </c:pt>
                <c:pt idx="2">
                  <c:v>77.91</c:v>
                </c:pt>
                <c:pt idx="3">
                  <c:v>76.069999999999993</c:v>
                </c:pt>
                <c:pt idx="4">
                  <c:v>81.64</c:v>
                </c:pt>
              </c:numCache>
            </c:numRef>
          </c:val>
          <c:extLst>
            <c:ext xmlns:c16="http://schemas.microsoft.com/office/drawing/2014/chart" uri="{C3380CC4-5D6E-409C-BE32-E72D297353CC}">
              <c16:uniqueId val="{00000000-5411-439F-BC0F-B85E68DF3B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11-439F-BC0F-B85E68DF3B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6F-483F-95F3-7BD67D695B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F-483F-95F3-7BD67D695B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D3-4D5C-9BB6-0AB34D2788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D3-4D5C-9BB6-0AB34D2788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BC-4125-8AAC-01A1068080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BC-4125-8AAC-01A1068080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64-428C-B8CB-6C7DC0C268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4-428C-B8CB-6C7DC0C268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85-4C2E-BB2A-90AA22E1CB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3185-4C2E-BB2A-90AA22E1CB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57.12</c:v>
                </c:pt>
                <c:pt idx="1">
                  <c:v>52.86</c:v>
                </c:pt>
                <c:pt idx="2">
                  <c:v>54.89</c:v>
                </c:pt>
                <c:pt idx="3">
                  <c:v>51.91</c:v>
                </c:pt>
                <c:pt idx="4">
                  <c:v>51.66</c:v>
                </c:pt>
              </c:numCache>
            </c:numRef>
          </c:val>
          <c:extLst>
            <c:ext xmlns:c16="http://schemas.microsoft.com/office/drawing/2014/chart" uri="{C3380CC4-5D6E-409C-BE32-E72D297353CC}">
              <c16:uniqueId val="{00000000-81BC-4DCC-9931-E33038806F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81BC-4DCC-9931-E33038806F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197.74</c:v>
                </c:pt>
                <c:pt idx="1">
                  <c:v>215.52</c:v>
                </c:pt>
                <c:pt idx="2">
                  <c:v>211.97</c:v>
                </c:pt>
                <c:pt idx="3">
                  <c:v>222.69</c:v>
                </c:pt>
                <c:pt idx="4">
                  <c:v>230.06</c:v>
                </c:pt>
              </c:numCache>
            </c:numRef>
          </c:val>
          <c:extLst>
            <c:ext xmlns:c16="http://schemas.microsoft.com/office/drawing/2014/chart" uri="{C3380CC4-5D6E-409C-BE32-E72D297353CC}">
              <c16:uniqueId val="{00000000-7BD5-4A60-B5DC-D2C0B7A982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7BD5-4A60-B5DC-D2C0B7A982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中之条町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16162</v>
      </c>
      <c r="AM8" s="68"/>
      <c r="AN8" s="68"/>
      <c r="AO8" s="68"/>
      <c r="AP8" s="68"/>
      <c r="AQ8" s="68"/>
      <c r="AR8" s="68"/>
      <c r="AS8" s="68"/>
      <c r="AT8" s="67">
        <f>データ!T6</f>
        <v>439.28</v>
      </c>
      <c r="AU8" s="67"/>
      <c r="AV8" s="67"/>
      <c r="AW8" s="67"/>
      <c r="AX8" s="67"/>
      <c r="AY8" s="67"/>
      <c r="AZ8" s="67"/>
      <c r="BA8" s="67"/>
      <c r="BB8" s="67">
        <f>データ!U6</f>
        <v>36.79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2.79</v>
      </c>
      <c r="Q10" s="67"/>
      <c r="R10" s="67"/>
      <c r="S10" s="67"/>
      <c r="T10" s="67"/>
      <c r="U10" s="67"/>
      <c r="V10" s="67"/>
      <c r="W10" s="67">
        <f>データ!Q6</f>
        <v>100</v>
      </c>
      <c r="X10" s="67"/>
      <c r="Y10" s="67"/>
      <c r="Z10" s="67"/>
      <c r="AA10" s="67"/>
      <c r="AB10" s="67"/>
      <c r="AC10" s="67"/>
      <c r="AD10" s="68">
        <f>データ!R6</f>
        <v>2160</v>
      </c>
      <c r="AE10" s="68"/>
      <c r="AF10" s="68"/>
      <c r="AG10" s="68"/>
      <c r="AH10" s="68"/>
      <c r="AI10" s="68"/>
      <c r="AJ10" s="68"/>
      <c r="AK10" s="2"/>
      <c r="AL10" s="68">
        <f>データ!V6</f>
        <v>448</v>
      </c>
      <c r="AM10" s="68"/>
      <c r="AN10" s="68"/>
      <c r="AO10" s="68"/>
      <c r="AP10" s="68"/>
      <c r="AQ10" s="68"/>
      <c r="AR10" s="68"/>
      <c r="AS10" s="68"/>
      <c r="AT10" s="67">
        <f>データ!W6</f>
        <v>0.01</v>
      </c>
      <c r="AU10" s="67"/>
      <c r="AV10" s="67"/>
      <c r="AW10" s="67"/>
      <c r="AX10" s="67"/>
      <c r="AY10" s="67"/>
      <c r="AZ10" s="67"/>
      <c r="BA10" s="67"/>
      <c r="BB10" s="67">
        <f>データ!X6</f>
        <v>44800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45</v>
      </c>
      <c r="N86" s="26" t="s">
        <v>44</v>
      </c>
      <c r="O86" s="26" t="str">
        <f>データ!EO6</f>
        <v>【-】</v>
      </c>
    </row>
  </sheetData>
  <sheetProtection algorithmName="SHA-512" hashValue="CcWKyZ4mnRMYuXSN553cfRDMfF1SRUk5MpizwKmvLGZLfzqWb+/CONUeBfX/1JiXR2FumVZ/gEipvbODvMBpLA==" saltValue="U9Za84UNi3yZG2xertDV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104213</v>
      </c>
      <c r="D6" s="33">
        <f t="shared" si="3"/>
        <v>47</v>
      </c>
      <c r="E6" s="33">
        <f t="shared" si="3"/>
        <v>18</v>
      </c>
      <c r="F6" s="33">
        <f t="shared" si="3"/>
        <v>0</v>
      </c>
      <c r="G6" s="33">
        <f t="shared" si="3"/>
        <v>0</v>
      </c>
      <c r="H6" s="33" t="str">
        <f t="shared" si="3"/>
        <v>群馬県　中之条町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2.79</v>
      </c>
      <c r="Q6" s="34">
        <f t="shared" si="3"/>
        <v>100</v>
      </c>
      <c r="R6" s="34">
        <f t="shared" si="3"/>
        <v>2160</v>
      </c>
      <c r="S6" s="34">
        <f t="shared" si="3"/>
        <v>16162</v>
      </c>
      <c r="T6" s="34">
        <f t="shared" si="3"/>
        <v>439.28</v>
      </c>
      <c r="U6" s="34">
        <f t="shared" si="3"/>
        <v>36.79</v>
      </c>
      <c r="V6" s="34">
        <f t="shared" si="3"/>
        <v>448</v>
      </c>
      <c r="W6" s="34">
        <f t="shared" si="3"/>
        <v>0.01</v>
      </c>
      <c r="X6" s="34">
        <f t="shared" si="3"/>
        <v>44800</v>
      </c>
      <c r="Y6" s="35">
        <f>IF(Y7="",NA(),Y7)</f>
        <v>121.94</v>
      </c>
      <c r="Z6" s="35">
        <f t="shared" ref="Z6:AH6" si="4">IF(Z7="",NA(),Z7)</f>
        <v>77.67</v>
      </c>
      <c r="AA6" s="35">
        <f t="shared" si="4"/>
        <v>77.91</v>
      </c>
      <c r="AB6" s="35">
        <f t="shared" si="4"/>
        <v>76.069999999999993</v>
      </c>
      <c r="AC6" s="35">
        <f t="shared" si="4"/>
        <v>81.64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57.12</v>
      </c>
      <c r="BR6" s="35">
        <f t="shared" ref="BR6:BZ6" si="8">IF(BR7="",NA(),BR7)</f>
        <v>52.86</v>
      </c>
      <c r="BS6" s="35">
        <f t="shared" si="8"/>
        <v>54.89</v>
      </c>
      <c r="BT6" s="35">
        <f t="shared" si="8"/>
        <v>51.91</v>
      </c>
      <c r="BU6" s="35">
        <f t="shared" si="8"/>
        <v>51.66</v>
      </c>
      <c r="BV6" s="35">
        <f t="shared" si="8"/>
        <v>68.61</v>
      </c>
      <c r="BW6" s="35">
        <f t="shared" si="8"/>
        <v>65.7</v>
      </c>
      <c r="BX6" s="35">
        <f t="shared" si="8"/>
        <v>66.73</v>
      </c>
      <c r="BY6" s="35">
        <f t="shared" si="8"/>
        <v>64.78</v>
      </c>
      <c r="BZ6" s="35">
        <f t="shared" si="8"/>
        <v>63.06</v>
      </c>
      <c r="CA6" s="34" t="str">
        <f>IF(CA7="","",IF(CA7="-","【-】","【"&amp;SUBSTITUTE(TEXT(CA7,"#,##0.00"),"-","△")&amp;"】"))</f>
        <v>【60.61】</v>
      </c>
      <c r="CB6" s="35">
        <f>IF(CB7="",NA(),CB7)</f>
        <v>197.74</v>
      </c>
      <c r="CC6" s="35">
        <f t="shared" ref="CC6:CK6" si="9">IF(CC7="",NA(),CC7)</f>
        <v>215.52</v>
      </c>
      <c r="CD6" s="35">
        <f t="shared" si="9"/>
        <v>211.97</v>
      </c>
      <c r="CE6" s="35">
        <f t="shared" si="9"/>
        <v>222.69</v>
      </c>
      <c r="CF6" s="35">
        <f t="shared" si="9"/>
        <v>230.06</v>
      </c>
      <c r="CG6" s="35">
        <f t="shared" si="9"/>
        <v>241.18</v>
      </c>
      <c r="CH6" s="35">
        <f t="shared" si="9"/>
        <v>247.94</v>
      </c>
      <c r="CI6" s="35">
        <f t="shared" si="9"/>
        <v>241.29</v>
      </c>
      <c r="CJ6" s="35">
        <f t="shared" si="9"/>
        <v>250.21</v>
      </c>
      <c r="CK6" s="35">
        <f t="shared" si="9"/>
        <v>264.77</v>
      </c>
      <c r="CL6" s="34" t="str">
        <f>IF(CL7="","",IF(CL7="-","【-】","【"&amp;SUBSTITUTE(TEXT(CL7,"#,##0.00"),"-","△")&amp;"】"))</f>
        <v>【270.94】</v>
      </c>
      <c r="CM6" s="35">
        <f>IF(CM7="",NA(),CM7)</f>
        <v>50.5</v>
      </c>
      <c r="CN6" s="35">
        <f t="shared" ref="CN6:CV6" si="10">IF(CN7="",NA(),CN7)</f>
        <v>51</v>
      </c>
      <c r="CO6" s="35">
        <f t="shared" si="10"/>
        <v>50</v>
      </c>
      <c r="CP6" s="35">
        <f t="shared" si="10"/>
        <v>48</v>
      </c>
      <c r="CQ6" s="35">
        <f t="shared" si="10"/>
        <v>47</v>
      </c>
      <c r="CR6" s="35">
        <f t="shared" si="10"/>
        <v>53.84</v>
      </c>
      <c r="CS6" s="35">
        <f t="shared" si="10"/>
        <v>60.25</v>
      </c>
      <c r="CT6" s="35">
        <f t="shared" si="10"/>
        <v>61.94</v>
      </c>
      <c r="CU6" s="35">
        <f t="shared" si="10"/>
        <v>61.79</v>
      </c>
      <c r="CV6" s="35">
        <f t="shared" si="10"/>
        <v>59.94</v>
      </c>
      <c r="CW6" s="34" t="str">
        <f>IF(CW7="","",IF(CW7="-","【-】","【"&amp;SUBSTITUTE(TEXT(CW7,"#,##0.00"),"-","△")&amp;"】"))</f>
        <v>【57.80】</v>
      </c>
      <c r="CX6" s="35">
        <f>IF(CX7="",NA(),CX7)</f>
        <v>92.61</v>
      </c>
      <c r="CY6" s="35">
        <f t="shared" ref="CY6:DG6" si="11">IF(CY7="",NA(),CY7)</f>
        <v>92.9</v>
      </c>
      <c r="CZ6" s="35">
        <f t="shared" si="11"/>
        <v>94.04</v>
      </c>
      <c r="DA6" s="35">
        <f t="shared" si="11"/>
        <v>94.52</v>
      </c>
      <c r="DB6" s="35">
        <f t="shared" si="11"/>
        <v>94.42</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104213</v>
      </c>
      <c r="D7" s="37">
        <v>47</v>
      </c>
      <c r="E7" s="37">
        <v>18</v>
      </c>
      <c r="F7" s="37">
        <v>0</v>
      </c>
      <c r="G7" s="37">
        <v>0</v>
      </c>
      <c r="H7" s="37" t="s">
        <v>99</v>
      </c>
      <c r="I7" s="37" t="s">
        <v>100</v>
      </c>
      <c r="J7" s="37" t="s">
        <v>101</v>
      </c>
      <c r="K7" s="37" t="s">
        <v>102</v>
      </c>
      <c r="L7" s="37" t="s">
        <v>103</v>
      </c>
      <c r="M7" s="37" t="s">
        <v>104</v>
      </c>
      <c r="N7" s="38" t="s">
        <v>105</v>
      </c>
      <c r="O7" s="38" t="s">
        <v>106</v>
      </c>
      <c r="P7" s="38">
        <v>2.79</v>
      </c>
      <c r="Q7" s="38">
        <v>100</v>
      </c>
      <c r="R7" s="38">
        <v>2160</v>
      </c>
      <c r="S7" s="38">
        <v>16162</v>
      </c>
      <c r="T7" s="38">
        <v>439.28</v>
      </c>
      <c r="U7" s="38">
        <v>36.79</v>
      </c>
      <c r="V7" s="38">
        <v>448</v>
      </c>
      <c r="W7" s="38">
        <v>0.01</v>
      </c>
      <c r="X7" s="38">
        <v>44800</v>
      </c>
      <c r="Y7" s="38">
        <v>121.94</v>
      </c>
      <c r="Z7" s="38">
        <v>77.67</v>
      </c>
      <c r="AA7" s="38">
        <v>77.91</v>
      </c>
      <c r="AB7" s="38">
        <v>76.069999999999993</v>
      </c>
      <c r="AC7" s="38">
        <v>81.64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261.08</v>
      </c>
      <c r="BL7" s="38">
        <v>241.49</v>
      </c>
      <c r="BM7" s="38">
        <v>248.44</v>
      </c>
      <c r="BN7" s="38">
        <v>244.85</v>
      </c>
      <c r="BO7" s="38">
        <v>296.89</v>
      </c>
      <c r="BP7" s="38">
        <v>325.02</v>
      </c>
      <c r="BQ7" s="38">
        <v>57.12</v>
      </c>
      <c r="BR7" s="38">
        <v>52.86</v>
      </c>
      <c r="BS7" s="38">
        <v>54.89</v>
      </c>
      <c r="BT7" s="38">
        <v>51.91</v>
      </c>
      <c r="BU7" s="38">
        <v>51.66</v>
      </c>
      <c r="BV7" s="38">
        <v>68.61</v>
      </c>
      <c r="BW7" s="38">
        <v>65.7</v>
      </c>
      <c r="BX7" s="38">
        <v>66.73</v>
      </c>
      <c r="BY7" s="38">
        <v>64.78</v>
      </c>
      <c r="BZ7" s="38">
        <v>63.06</v>
      </c>
      <c r="CA7" s="38">
        <v>60.61</v>
      </c>
      <c r="CB7" s="38">
        <v>197.74</v>
      </c>
      <c r="CC7" s="38">
        <v>215.52</v>
      </c>
      <c r="CD7" s="38">
        <v>211.97</v>
      </c>
      <c r="CE7" s="38">
        <v>222.69</v>
      </c>
      <c r="CF7" s="38">
        <v>230.06</v>
      </c>
      <c r="CG7" s="38">
        <v>241.18</v>
      </c>
      <c r="CH7" s="38">
        <v>247.94</v>
      </c>
      <c r="CI7" s="38">
        <v>241.29</v>
      </c>
      <c r="CJ7" s="38">
        <v>250.21</v>
      </c>
      <c r="CK7" s="38">
        <v>264.77</v>
      </c>
      <c r="CL7" s="38">
        <v>270.94</v>
      </c>
      <c r="CM7" s="38">
        <v>50.5</v>
      </c>
      <c r="CN7" s="38">
        <v>51</v>
      </c>
      <c r="CO7" s="38">
        <v>50</v>
      </c>
      <c r="CP7" s="38">
        <v>48</v>
      </c>
      <c r="CQ7" s="38">
        <v>47</v>
      </c>
      <c r="CR7" s="38">
        <v>53.84</v>
      </c>
      <c r="CS7" s="38">
        <v>60.25</v>
      </c>
      <c r="CT7" s="38">
        <v>61.94</v>
      </c>
      <c r="CU7" s="38">
        <v>61.79</v>
      </c>
      <c r="CV7" s="38">
        <v>59.94</v>
      </c>
      <c r="CW7" s="38">
        <v>57.8</v>
      </c>
      <c r="CX7" s="38">
        <v>92.61</v>
      </c>
      <c r="CY7" s="38">
        <v>92.9</v>
      </c>
      <c r="CZ7" s="38">
        <v>94.04</v>
      </c>
      <c r="DA7" s="38">
        <v>94.52</v>
      </c>
      <c r="DB7" s="38">
        <v>94.42</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2020-02-14T04:03:35Z</cp:lastPrinted>
  <dcterms:created xsi:type="dcterms:W3CDTF">2019-12-05T05:28:40Z</dcterms:created>
  <dcterms:modified xsi:type="dcterms:W3CDTF">2020-02-14T04:03:40Z</dcterms:modified>
  <cp:category/>
</cp:coreProperties>
</file>