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3 各団体回答\08○渋川市\"/>
    </mc:Choice>
  </mc:AlternateContent>
  <workbookProtection workbookAlgorithmName="SHA-512" workbookHashValue="cpyrKeBHLCj4awZsyFAs+R0WlogJMsHXgnxhB1BQ+oV9sopPsnI9wH5cbQvL+M6q02jYqprSMQ4gFWhlrMaIaA==" workbookSaltValue="9Nfwdi03YjC48lcIwS7Wi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H86" i="4"/>
  <c r="E86" i="4"/>
  <c r="AL10" i="4"/>
  <c r="AD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<sst xmlns="http://schemas.openxmlformats.org/spreadsheetml/2006/main" count="239" uniqueCount="114">
  <si>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</si>
  <si>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</si>
  <si>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</si>
  <si>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</si>
  <si>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</si>
  <si>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</si>
  <si>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</si>
  <si>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</si>
  <si>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</si>
  <si>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</si>
  <si>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</si>
  <si>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</si>
  <si>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</si>
  <si>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</si>
  <si>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</si>
  <si>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</si>
  <si>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</si>
  <si>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</si>
  <si>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</si>
  <si>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</si>
  <si>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</si>
  <si>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</si>
  <si>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</si>
  <si>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</si>
  <si>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</si>
  <si>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</si>
  <si>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</si>
  <si>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</si>
  <si>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</si>
  <si>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</si>
  <si>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</si>
  <si>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</si>
  <si>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</si>
  <si>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</si>
  <si>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</si>
  <si>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</si>
  <si>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</si>
  <si>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</si>
  <si>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</si>
  <si>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</si>
  <si>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</si>
  <si>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</si>
  <si>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</si>
  <si>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</si>
  <si>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</si>
  <si>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</si>
  <si>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</si>
  <si>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</si>
  <si>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</si>
  <si>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</si>
  <si>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</si>
  <si>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</si>
  <si>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</si>
  <si>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</si>
  <si>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</si>
  <si>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</si>
  <si>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</si>
  <si>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</si>
  <si>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</si>
  <si>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</si>
  <si>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</si>
  <si>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</si>
  <si>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</si>
  <si>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</si>
  <si>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</si>
  <si>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</si>
  <si>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</si>
  <si>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</si>
  <si>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</si>
  <si>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</si>
  <si>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</si>
  <si>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</si>
  <si>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</si>
  <si>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</si>
  <si>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</si>
  <si>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</si>
  <si>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</si>
  <si>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</si>
  <si>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</si>
  <si>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</si>
  <si>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</si>
  <si>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</si>
  <si>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</si>
  <si>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</si>
  <si>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</si>
  <si>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</si>
  <si>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</si>
  <si>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</si>
  <si>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</si>
  <si>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</si>
  <si>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</si>
  <si>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</si>
  <si>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</si>
  <si>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</si>
  <si>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</si>
  <si>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</si>
  <si>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</si>
  <si>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</si>
  <si>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</si>
  <si>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</si>
  <si>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</si>
  <si>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</si>
  <si>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</si>
  <si>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</si>
  <si>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</si>
  <si>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</si>
  <si>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</si>
  <si>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</si>
  <si>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</si>
  <si>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</si>
  <si>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</si>
  <si>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H28年度から3年連続で上昇しているが、100％未満であり赤字経営が続いている。
　料金収入は利用者の減少により約19.0%減少（H30/H22）、汚水処理費は維持管理費の増加により約45.1%増加（同）し、一般会計繰入金に依存している。
⑤経費回収率
　H28年度から3年連続で下降し、類似団体平均値の50％以下となっている。また、100％未満であり赤字経営が続いている。
　料金収入は利用者の減少により約19.0%減少（H30/H22）、汚水処理費は維持管理費の増加により約45.1%増加（同）しており、一般会計繰入金に依存している。
⑥汚水処理原価
　H29年度までは類似団体平均値を大きく下回っていたが、H30年度では、長期継続契約の更新により平均値を上回った。
　汚水処理費は維持管理費の増加により約45.1%増加（H30/H22）、年間有収水量は利用者の減少により約10.2%減少（同）しており、今後はさらに平均値を上回ることが予想される。
⑦施設利用率
　H30年度は、個別訪問により、利用者の減少が続いている中で、設置後未利用者の利用を促し、平成27年度の数値まで回復した。
　施設整備が完了していることから、晴天時一日平均処理水量は、利用者の減少により約11.1%減（H30/H22）しており、利用促進の働きかけをしても更なる上昇は困難が予想される。
⑧水洗化
　利用者の減少が続いている中で、類似団体平均値をH26年度から5年連続で上回っているが、H30年度は下降に転じた。
　施設整備が完了していることから、現在水洗便所設置済人口は約13.5%減少（H30/H22）、現在処理区域内人口は約19.8%減少（同）しており、利用促進の働きかけをしても更なる上昇は困難が予想される。</t>
    <rPh sb="1" eb="4">
      <t>シュウエキテキ</t>
    </rPh>
    <rPh sb="4" eb="6">
      <t>シュウシ</t>
    </rPh>
    <rPh sb="6" eb="8">
      <t>ヒリツ</t>
    </rPh>
    <rPh sb="131" eb="133">
      <t>ケイヒ</t>
    </rPh>
    <rPh sb="133" eb="135">
      <t>カイシュウ</t>
    </rPh>
    <rPh sb="135" eb="136">
      <t>リツ</t>
    </rPh>
    <rPh sb="281" eb="283">
      <t>オスイ</t>
    </rPh>
    <rPh sb="283" eb="285">
      <t>ショリ</t>
    </rPh>
    <rPh sb="285" eb="287">
      <t>ゲンカ</t>
    </rPh>
    <rPh sb="438" eb="440">
      <t>シセツ</t>
    </rPh>
    <rPh sb="440" eb="442">
      <t>リヨウ</t>
    </rPh>
    <rPh sb="442" eb="443">
      <t>リツ</t>
    </rPh>
    <rPh sb="596" eb="598">
      <t>スイセン</t>
    </rPh>
    <rPh sb="598" eb="599">
      <t>カ</t>
    </rPh>
    <phoneticPr fontId="4"/>
  </si>
  <si>
    <t>　老朽化は喫緊の課題となっていない。</t>
    <phoneticPr fontId="4"/>
  </si>
  <si>
    <t>　平成10年度に事業着手した合併浄化槽設置事業で、平成18年度に事業完了したもので、維持管理のみ実施している。
　生活排水処理施設整備計画策定マニュアル（環境省）によれば、施設の使用実績は、浄化槽躯体は30年～、機器設備類は7～15年程度と記載がある。実際に機器設備類の更新が増加しており、維持管理費が増大している。
　下水道使用料では維持管理費が賄えていないことから、早晩、改定が必要な時期となっている。
　人口減少地区の旧村（赤城・小野上）が実施した事業であり、浄化槽躯体の更新時期までに、事業運営の検討が必要である。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</si>
</sst>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C8-4994-A705-BE72D0C1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54232"/>
        <c:axId val="10415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C8-4994-A705-BE72D0C1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54232"/>
        <c:axId val="104154624"/>
      </c:lineChart>
      <c:dateAx>
        <c:axId val="104154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154624"/>
        <c:crosses val="autoZero"/>
        <c:auto val="1"/>
        <c:lblOffset val="100"/>
        <c:baseTimeUnit val="years"/>
      </c:dateAx>
      <c:valAx>
        <c:axId val="10415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154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60.26</c:v>
                </c:pt>
                <c:pt idx="1">
                  <c:v>61.54</c:v>
                </c:pt>
                <c:pt idx="2">
                  <c:v>55.13</c:v>
                </c:pt>
                <c:pt idx="3">
                  <c:v>57.69</c:v>
                </c:pt>
                <c:pt idx="4">
                  <c:v>61.54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A-4676-818A-DBE5E235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41208"/>
        <c:axId val="17584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52.52</c:v>
                </c:pt>
                <c:pt idx="1">
                  <c:v>54.14</c:v>
                </c:pt>
                <c:pt idx="2">
                  <c:v>132.99</c:v>
                </c:pt>
                <c:pt idx="3">
                  <c:v>51.71</c:v>
                </c:pt>
                <c:pt idx="4">
                  <c:v>50.56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9A-4676-818A-DBE5E235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41208"/>
        <c:axId val="175841600"/>
      </c:lineChart>
      <c:dateAx>
        <c:axId val="17584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841600"/>
        <c:crosses val="autoZero"/>
        <c:auto val="1"/>
        <c:lblOffset val="100"/>
        <c:baseTimeUnit val="years"/>
      </c:dateAx>
      <c:valAx>
        <c:axId val="17584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41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86.67</c:v>
                </c:pt>
                <c:pt idx="1">
                  <c:v>86.81</c:v>
                </c:pt>
                <c:pt idx="2">
                  <c:v>86.78</c:v>
                </c:pt>
                <c:pt idx="3">
                  <c:v>89.64</c:v>
                </c:pt>
                <c:pt idx="4">
                  <c:v>87.67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A2-4B49-A6AD-BE2AE55FB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21504"/>
        <c:axId val="175821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84.94</c:v>
                </c:pt>
                <c:pt idx="1">
                  <c:v>84.69</c:v>
                </c:pt>
                <c:pt idx="2">
                  <c:v>82.94</c:v>
                </c:pt>
                <c:pt idx="3">
                  <c:v>82.91</c:v>
                </c:pt>
                <c:pt idx="4">
                  <c:v>83.85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A2-4B49-A6AD-BE2AE55FB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21504"/>
        <c:axId val="175821896"/>
      </c:lineChart>
      <c:dateAx>
        <c:axId val="17582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821896"/>
        <c:crosses val="autoZero"/>
        <c:auto val="1"/>
        <c:lblOffset val="100"/>
        <c:baseTimeUnit val="years"/>
      </c:dateAx>
      <c:valAx>
        <c:axId val="175821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2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</c:v>
                </c:pt>
                <c:pt idx="1">
                  <c:v>87.62</c:v>
                </c:pt>
                <c:pt idx="2">
                  <c:v>88.2</c:v>
                </c:pt>
                <c:pt idx="3">
                  <c:v>88.39</c:v>
                </c:pt>
                <c:pt idx="4">
                  <c:v>89.45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4E-4716-987E-320064CBE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44768"/>
        <c:axId val="17504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4E-4716-987E-320064CBE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44768"/>
        <c:axId val="175045160"/>
      </c:lineChart>
      <c:dateAx>
        <c:axId val="17504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045160"/>
        <c:crosses val="autoZero"/>
        <c:auto val="1"/>
        <c:lblOffset val="100"/>
        <c:baseTimeUnit val="years"/>
      </c:dateAx>
      <c:valAx>
        <c:axId val="17504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04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8F-46EC-9941-7603D2AF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46336"/>
        <c:axId val="175101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8F-46EC-9941-7603D2AF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46336"/>
        <c:axId val="175101096"/>
      </c:lineChart>
      <c:dateAx>
        <c:axId val="17504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101096"/>
        <c:crosses val="autoZero"/>
        <c:auto val="1"/>
        <c:lblOffset val="100"/>
        <c:baseTimeUnit val="years"/>
      </c:dateAx>
      <c:valAx>
        <c:axId val="175101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04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5-4399-AD3C-A50F95B1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02272"/>
        <c:axId val="17510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75-4399-AD3C-A50F95B1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02272"/>
        <c:axId val="175102664"/>
      </c:lineChart>
      <c:dateAx>
        <c:axId val="17510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102664"/>
        <c:crosses val="autoZero"/>
        <c:auto val="1"/>
        <c:lblOffset val="100"/>
        <c:baseTimeUnit val="years"/>
      </c:dateAx>
      <c:valAx>
        <c:axId val="17510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10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04-4762-BB91-78AD9D031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25032"/>
        <c:axId val="17512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04-4762-BB91-78AD9D031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25032"/>
        <c:axId val="175125424"/>
      </c:lineChart>
      <c:dateAx>
        <c:axId val="175125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125424"/>
        <c:crosses val="autoZero"/>
        <c:auto val="1"/>
        <c:lblOffset val="100"/>
        <c:baseTimeUnit val="years"/>
      </c:dateAx>
      <c:valAx>
        <c:axId val="17512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125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7C-4A9E-9E02-44FBC12AF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26688"/>
        <c:axId val="17512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7C-4A9E-9E02-44FBC12AF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26688"/>
        <c:axId val="175127080"/>
      </c:lineChart>
      <c:dateAx>
        <c:axId val="17512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127080"/>
        <c:crosses val="autoZero"/>
        <c:auto val="1"/>
        <c:lblOffset val="100"/>
        <c:baseTimeUnit val="years"/>
      </c:dateAx>
      <c:valAx>
        <c:axId val="17512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12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9-4641-832A-6F4C45535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11584"/>
        <c:axId val="175311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701.33</c:v>
                </c:pt>
                <c:pt idx="1">
                  <c:v>663.76</c:v>
                </c:pt>
                <c:pt idx="2">
                  <c:v>566.35</c:v>
                </c:pt>
                <c:pt idx="3">
                  <c:v>888.8</c:v>
                </c:pt>
                <c:pt idx="4">
                  <c:v>855.65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69-4641-832A-6F4C45535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11584"/>
        <c:axId val="175311976"/>
      </c:lineChart>
      <c:dateAx>
        <c:axId val="17531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311976"/>
        <c:crosses val="autoZero"/>
        <c:auto val="1"/>
        <c:lblOffset val="100"/>
        <c:baseTimeUnit val="years"/>
      </c:dateAx>
      <c:valAx>
        <c:axId val="175311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31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39.1</c:v>
                </c:pt>
                <c:pt idx="1">
                  <c:v>40.590000000000003</c:v>
                </c:pt>
                <c:pt idx="2">
                  <c:v>33.69</c:v>
                </c:pt>
                <c:pt idx="3">
                  <c:v>30.55</c:v>
                </c:pt>
                <c:pt idx="4">
                  <c:v>24.3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7-48ED-85EA-81E29FEDD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24248"/>
        <c:axId val="17531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53.48</c:v>
                </c:pt>
                <c:pt idx="1">
                  <c:v>53.76</c:v>
                </c:pt>
                <c:pt idx="2">
                  <c:v>52.27</c:v>
                </c:pt>
                <c:pt idx="3">
                  <c:v>52.55</c:v>
                </c:pt>
                <c:pt idx="4">
                  <c:v>52.23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7-48ED-85EA-81E29FEDD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24248"/>
        <c:axId val="175313152"/>
      </c:lineChart>
      <c:dateAx>
        <c:axId val="175124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313152"/>
        <c:crosses val="autoZero"/>
        <c:auto val="1"/>
        <c:lblOffset val="100"/>
        <c:baseTimeUnit val="years"/>
      </c:dateAx>
      <c:valAx>
        <c:axId val="17531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124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212.78</c:v>
                </c:pt>
                <c:pt idx="1">
                  <c:v>205.37</c:v>
                </c:pt>
                <c:pt idx="2">
                  <c:v>243.68</c:v>
                </c:pt>
                <c:pt idx="3">
                  <c:v>268.36</c:v>
                </c:pt>
                <c:pt idx="4">
                  <c:v>313.01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87-487A-8D78-BE497FAD6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24640"/>
        <c:axId val="175189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277.29000000000002</c:v>
                </c:pt>
                <c:pt idx="1">
                  <c:v>275.25</c:v>
                </c:pt>
                <c:pt idx="2">
                  <c:v>291.01</c:v>
                </c:pt>
                <c:pt idx="3">
                  <c:v>292.45</c:v>
                </c:pt>
                <c:pt idx="4">
                  <c:v>294.05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87-487A-8D78-BE497FAD6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24640"/>
        <c:axId val="175189688"/>
      </c:lineChart>
      <c:dateAx>
        <c:axId val="17512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189688"/>
        <c:crosses val="autoZero"/>
        <c:auto val="1"/>
        <c:lblOffset val="100"/>
        <c:baseTimeUnit val="years"/>
      </c:dateAx>
      <c:valAx>
        <c:axId val="175189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12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55" zoomScaleNormal="100" zoomScaleSheetLayoutView="5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群馬県　渋川市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77838</v>
      </c>
      <c r="AM8" s="50"/>
      <c r="AN8" s="50"/>
      <c r="AO8" s="50"/>
      <c r="AP8" s="50"/>
      <c r="AQ8" s="50"/>
      <c r="AR8" s="50"/>
      <c r="AS8" s="50"/>
      <c r="AT8" s="45">
        <f>データ!T6</f>
        <v>240.27</v>
      </c>
      <c r="AU8" s="45"/>
      <c r="AV8" s="45"/>
      <c r="AW8" s="45"/>
      <c r="AX8" s="45"/>
      <c r="AY8" s="45"/>
      <c r="AZ8" s="45"/>
      <c r="BA8" s="45"/>
      <c r="BB8" s="45">
        <f>データ!U6</f>
        <v>323.95999999999998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0.28000000000000003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1604</v>
      </c>
      <c r="AE10" s="50"/>
      <c r="AF10" s="50"/>
      <c r="AG10" s="50"/>
      <c r="AH10" s="50"/>
      <c r="AI10" s="50"/>
      <c r="AJ10" s="50"/>
      <c r="AK10" s="2"/>
      <c r="AL10" s="50">
        <f>データ!V6</f>
        <v>219</v>
      </c>
      <c r="AM10" s="50"/>
      <c r="AN10" s="50"/>
      <c r="AO10" s="50"/>
      <c r="AP10" s="50"/>
      <c r="AQ10" s="50"/>
      <c r="AR10" s="50"/>
      <c r="AS10" s="50"/>
      <c r="AT10" s="45">
        <f>データ!W6</f>
        <v>0.12</v>
      </c>
      <c r="AU10" s="45"/>
      <c r="AV10" s="45"/>
      <c r="AW10" s="45"/>
      <c r="AX10" s="45"/>
      <c r="AY10" s="45"/>
      <c r="AZ10" s="45"/>
      <c r="BA10" s="45"/>
      <c r="BB10" s="45">
        <f>データ!X6</f>
        <v>1825</v>
      </c>
      <c r="BC10" s="45"/>
      <c r="BD10" s="45"/>
      <c r="BE10" s="45"/>
      <c r="BF10" s="45"/>
      <c r="BG10" s="45"/>
      <c r="BH10" s="45"/>
      <c r="BI10" s="45"/>
      <c r="BJ10" s="2"/>
      <c r="BK10" s="2"/>
      <c r="BL10" s="62" t="s">
        <v>22</v>
      </c>
      <c r="BM10" s="6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24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56" t="s">
        <v>26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111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27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3" t="s">
        <v>112</v>
      </c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3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3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3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3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3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3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3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3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3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3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3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3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5"/>
    </row>
    <row r="60" spans="1:78" ht="13.5" customHeight="1" x14ac:dyDescent="0.15">
      <c r="A60" s="2"/>
      <c r="B60" s="53" t="s">
        <v>28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83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5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83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3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6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89" t="s">
        <v>29</v>
      </c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1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92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4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3" t="s">
        <v>113</v>
      </c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3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3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3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3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3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3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3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3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3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3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3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3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83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83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83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6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【860.68】</v>
      </c>
      <c r="I86" s="26" t="str">
        <f>データ!CA6</f>
        <v>【52.12】</v>
      </c>
      <c r="J86" s="26" t="str">
        <f>データ!CL6</f>
        <v>【299.14】</v>
      </c>
      <c r="K86" s="26" t="str">
        <f>データ!CW6</f>
        <v>【50.35】</v>
      </c>
      <c r="L86" s="26" t="str">
        <f>データ!DH6</f>
        <v>【81.14】</v>
      </c>
      <c r="M86" s="26" t="s">
        <v>44</v>
      </c>
      <c r="N86" s="26" t="s">
        <v>43</v>
      </c>
      <c r="O86" s="26" t="str">
        <f>データ!EO6</f>
        <v>【-】</v>
      </c>
    </row>
  </sheetData>
  <sheetProtection algorithmName="SHA-512" hashValue="m4rsMUFqk6aQNgwpuE+i51Cj6sD/pO53sIkuHgqaaIBSMj9qyKIUY8SrN91jfnBok0vfDuYBXM3YAF1Si6sJXQ==" saltValue="HrVQ29FFUWGUO+7AoMXFE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102083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群馬県　渋川市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0.28000000000000003</v>
      </c>
      <c r="Q6" s="34">
        <f t="shared" si="3"/>
        <v>100</v>
      </c>
      <c r="R6" s="34">
        <f t="shared" si="3"/>
        <v>1604</v>
      </c>
      <c r="S6" s="34">
        <f t="shared" si="3"/>
        <v>77838</v>
      </c>
      <c r="T6" s="34">
        <f t="shared" si="3"/>
        <v>240.27</v>
      </c>
      <c r="U6" s="34">
        <f t="shared" si="3"/>
        <v>323.95999999999998</v>
      </c>
      <c r="V6" s="34">
        <f t="shared" si="3"/>
        <v>219</v>
      </c>
      <c r="W6" s="34">
        <f t="shared" si="3"/>
        <v>0.12</v>
      </c>
      <c r="X6" s="34">
        <f t="shared" si="3"/>
        <v>1825</v>
      </c>
      <c r="Y6" s="35">
        <f>IF(Y7="",NA(),Y7)</f>
        <v>88</v>
      </c>
      <c r="Z6" s="35">
        <f t="shared" ref="Z6:AH6" si="4">IF(Z7="",NA(),Z7)</f>
        <v>87.62</v>
      </c>
      <c r="AA6" s="35">
        <f t="shared" si="4"/>
        <v>88.2</v>
      </c>
      <c r="AB6" s="35">
        <f t="shared" si="4"/>
        <v>88.39</v>
      </c>
      <c r="AC6" s="35">
        <f t="shared" si="4"/>
        <v>89.45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701.33</v>
      </c>
      <c r="BL6" s="35">
        <f t="shared" si="7"/>
        <v>663.76</v>
      </c>
      <c r="BM6" s="35">
        <f t="shared" si="7"/>
        <v>566.35</v>
      </c>
      <c r="BN6" s="35">
        <f t="shared" si="7"/>
        <v>888.8</v>
      </c>
      <c r="BO6" s="35">
        <f t="shared" si="7"/>
        <v>855.65</v>
      </c>
      <c r="BP6" s="34" t="str">
        <f>IF(BP7="","",IF(BP7="-","【-】","【"&amp;SUBSTITUTE(TEXT(BP7,"#,##0.00"),"-","△")&amp;"】"))</f>
        <v>【860.68】</v>
      </c>
      <c r="BQ6" s="35">
        <f>IF(BQ7="",NA(),BQ7)</f>
        <v>39.1</v>
      </c>
      <c r="BR6" s="35">
        <f t="shared" ref="BR6:BZ6" si="8">IF(BR7="",NA(),BR7)</f>
        <v>40.590000000000003</v>
      </c>
      <c r="BS6" s="35">
        <f t="shared" si="8"/>
        <v>33.69</v>
      </c>
      <c r="BT6" s="35">
        <f t="shared" si="8"/>
        <v>30.55</v>
      </c>
      <c r="BU6" s="35">
        <f t="shared" si="8"/>
        <v>24.3</v>
      </c>
      <c r="BV6" s="35">
        <f t="shared" si="8"/>
        <v>53.48</v>
      </c>
      <c r="BW6" s="35">
        <f t="shared" si="8"/>
        <v>53.76</v>
      </c>
      <c r="BX6" s="35">
        <f t="shared" si="8"/>
        <v>52.27</v>
      </c>
      <c r="BY6" s="35">
        <f t="shared" si="8"/>
        <v>52.55</v>
      </c>
      <c r="BZ6" s="35">
        <f t="shared" si="8"/>
        <v>52.23</v>
      </c>
      <c r="CA6" s="34" t="str">
        <f>IF(CA7="","",IF(CA7="-","【-】","【"&amp;SUBSTITUTE(TEXT(CA7,"#,##0.00"),"-","△")&amp;"】"))</f>
        <v>【52.12】</v>
      </c>
      <c r="CB6" s="35">
        <f>IF(CB7="",NA(),CB7)</f>
        <v>212.78</v>
      </c>
      <c r="CC6" s="35">
        <f t="shared" ref="CC6:CK6" si="9">IF(CC7="",NA(),CC7)</f>
        <v>205.37</v>
      </c>
      <c r="CD6" s="35">
        <f t="shared" si="9"/>
        <v>243.68</v>
      </c>
      <c r="CE6" s="35">
        <f t="shared" si="9"/>
        <v>268.36</v>
      </c>
      <c r="CF6" s="35">
        <f t="shared" si="9"/>
        <v>313.01</v>
      </c>
      <c r="CG6" s="35">
        <f t="shared" si="9"/>
        <v>277.29000000000002</v>
      </c>
      <c r="CH6" s="35">
        <f t="shared" si="9"/>
        <v>275.25</v>
      </c>
      <c r="CI6" s="35">
        <f t="shared" si="9"/>
        <v>291.01</v>
      </c>
      <c r="CJ6" s="35">
        <f t="shared" si="9"/>
        <v>292.45</v>
      </c>
      <c r="CK6" s="35">
        <f t="shared" si="9"/>
        <v>294.05</v>
      </c>
      <c r="CL6" s="34" t="str">
        <f>IF(CL7="","",IF(CL7="-","【-】","【"&amp;SUBSTITUTE(TEXT(CL7,"#,##0.00"),"-","△")&amp;"】"))</f>
        <v>【299.14】</v>
      </c>
      <c r="CM6" s="35">
        <f>IF(CM7="",NA(),CM7)</f>
        <v>60.26</v>
      </c>
      <c r="CN6" s="35">
        <f t="shared" ref="CN6:CV6" si="10">IF(CN7="",NA(),CN7)</f>
        <v>61.54</v>
      </c>
      <c r="CO6" s="35">
        <f t="shared" si="10"/>
        <v>55.13</v>
      </c>
      <c r="CP6" s="35">
        <f t="shared" si="10"/>
        <v>57.69</v>
      </c>
      <c r="CQ6" s="35">
        <f t="shared" si="10"/>
        <v>61.54</v>
      </c>
      <c r="CR6" s="35">
        <f t="shared" si="10"/>
        <v>52.52</v>
      </c>
      <c r="CS6" s="35">
        <f t="shared" si="10"/>
        <v>54.14</v>
      </c>
      <c r="CT6" s="35">
        <f t="shared" si="10"/>
        <v>132.99</v>
      </c>
      <c r="CU6" s="35">
        <f t="shared" si="10"/>
        <v>51.71</v>
      </c>
      <c r="CV6" s="35">
        <f t="shared" si="10"/>
        <v>50.56</v>
      </c>
      <c r="CW6" s="34" t="str">
        <f>IF(CW7="","",IF(CW7="-","【-】","【"&amp;SUBSTITUTE(TEXT(CW7,"#,##0.00"),"-","△")&amp;"】"))</f>
        <v>【50.35】</v>
      </c>
      <c r="CX6" s="35">
        <f>IF(CX7="",NA(),CX7)</f>
        <v>86.67</v>
      </c>
      <c r="CY6" s="35">
        <f t="shared" ref="CY6:DG6" si="11">IF(CY7="",NA(),CY7)</f>
        <v>86.81</v>
      </c>
      <c r="CZ6" s="35">
        <f t="shared" si="11"/>
        <v>86.78</v>
      </c>
      <c r="DA6" s="35">
        <f t="shared" si="11"/>
        <v>89.64</v>
      </c>
      <c r="DB6" s="35">
        <f t="shared" si="11"/>
        <v>87.67</v>
      </c>
      <c r="DC6" s="35">
        <f t="shared" si="11"/>
        <v>84.94</v>
      </c>
      <c r="DD6" s="35">
        <f t="shared" si="11"/>
        <v>84.69</v>
      </c>
      <c r="DE6" s="35">
        <f t="shared" si="11"/>
        <v>82.94</v>
      </c>
      <c r="DF6" s="35">
        <f t="shared" si="11"/>
        <v>82.91</v>
      </c>
      <c r="DG6" s="35">
        <f t="shared" si="11"/>
        <v>83.85</v>
      </c>
      <c r="DH6" s="34" t="str">
        <f>IF(DH7="","",IF(DH7="-","【-】","【"&amp;SUBSTITUTE(TEXT(DH7,"#,##0.00"),"-","△")&amp;"】"))</f>
        <v>【81.14】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102083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0.28000000000000003</v>
      </c>
      <c r="Q7" s="38">
        <v>100</v>
      </c>
      <c r="R7" s="38">
        <v>1604</v>
      </c>
      <c r="S7" s="38">
        <v>77838</v>
      </c>
      <c r="T7" s="38">
        <v>240.27</v>
      </c>
      <c r="U7" s="38">
        <v>323.95999999999998</v>
      </c>
      <c r="V7" s="38">
        <v>219</v>
      </c>
      <c r="W7" s="38">
        <v>0.12</v>
      </c>
      <c r="X7" s="38">
        <v>1825</v>
      </c>
      <c r="Y7" s="38">
        <v>88</v>
      </c>
      <c r="Z7" s="38">
        <v>87.62</v>
      </c>
      <c r="AA7" s="38">
        <v>88.2</v>
      </c>
      <c r="AB7" s="38">
        <v>88.39</v>
      </c>
      <c r="AC7" s="38">
        <v>89.45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701.33</v>
      </c>
      <c r="BL7" s="38">
        <v>663.76</v>
      </c>
      <c r="BM7" s="38">
        <v>566.35</v>
      </c>
      <c r="BN7" s="38">
        <v>888.8</v>
      </c>
      <c r="BO7" s="38">
        <v>855.65</v>
      </c>
      <c r="BP7" s="38">
        <v>860.68</v>
      </c>
      <c r="BQ7" s="38">
        <v>39.1</v>
      </c>
      <c r="BR7" s="38">
        <v>40.590000000000003</v>
      </c>
      <c r="BS7" s="38">
        <v>33.69</v>
      </c>
      <c r="BT7" s="38">
        <v>30.55</v>
      </c>
      <c r="BU7" s="38">
        <v>24.3</v>
      </c>
      <c r="BV7" s="38">
        <v>53.48</v>
      </c>
      <c r="BW7" s="38">
        <v>53.76</v>
      </c>
      <c r="BX7" s="38">
        <v>52.27</v>
      </c>
      <c r="BY7" s="38">
        <v>52.55</v>
      </c>
      <c r="BZ7" s="38">
        <v>52.23</v>
      </c>
      <c r="CA7" s="38">
        <v>52.12</v>
      </c>
      <c r="CB7" s="38">
        <v>212.78</v>
      </c>
      <c r="CC7" s="38">
        <v>205.37</v>
      </c>
      <c r="CD7" s="38">
        <v>243.68</v>
      </c>
      <c r="CE7" s="38">
        <v>268.36</v>
      </c>
      <c r="CF7" s="38">
        <v>313.01</v>
      </c>
      <c r="CG7" s="38">
        <v>277.29000000000002</v>
      </c>
      <c r="CH7" s="38">
        <v>275.25</v>
      </c>
      <c r="CI7" s="38">
        <v>291.01</v>
      </c>
      <c r="CJ7" s="38">
        <v>292.45</v>
      </c>
      <c r="CK7" s="38">
        <v>294.05</v>
      </c>
      <c r="CL7" s="38">
        <v>299.14</v>
      </c>
      <c r="CM7" s="38">
        <v>60.26</v>
      </c>
      <c r="CN7" s="38">
        <v>61.54</v>
      </c>
      <c r="CO7" s="38">
        <v>55.13</v>
      </c>
      <c r="CP7" s="38">
        <v>57.69</v>
      </c>
      <c r="CQ7" s="38">
        <v>61.54</v>
      </c>
      <c r="CR7" s="38">
        <v>52.52</v>
      </c>
      <c r="CS7" s="38">
        <v>54.14</v>
      </c>
      <c r="CT7" s="38">
        <v>132.99</v>
      </c>
      <c r="CU7" s="38">
        <v>51.71</v>
      </c>
      <c r="CV7" s="38">
        <v>50.56</v>
      </c>
      <c r="CW7" s="38">
        <v>50.35</v>
      </c>
      <c r="CX7" s="38">
        <v>86.67</v>
      </c>
      <c r="CY7" s="38">
        <v>86.81</v>
      </c>
      <c r="CZ7" s="38">
        <v>86.78</v>
      </c>
      <c r="DA7" s="38">
        <v>89.64</v>
      </c>
      <c r="DB7" s="38">
        <v>87.67</v>
      </c>
      <c r="DC7" s="38">
        <v>84.94</v>
      </c>
      <c r="DD7" s="38">
        <v>84.69</v>
      </c>
      <c r="DE7" s="38">
        <v>82.94</v>
      </c>
      <c r="DF7" s="38">
        <v>82.91</v>
      </c>
      <c r="DG7" s="38">
        <v>83.85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2020-02-10T10:20:14Z</cp:lastPrinted>
  <dcterms:created xsi:type="dcterms:W3CDTF">2019-12-05T05:31:28Z</dcterms:created>
  <dcterms:modified xsi:type="dcterms:W3CDTF">2020-02-12T02:23:26Z</dcterms:modified>
  <cp:category/>
</cp:coreProperties>
</file>