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5 太田市○□■△\"/>
    </mc:Choice>
  </mc:AlternateContent>
  <workbookProtection workbookAlgorithmName="SHA-512" workbookHashValue="g7wG+oPF55MvZTe1SLGsY+bqjCaAq5C6juG1Fq/JtJ05IQhsyjKAAf2bTaytkHENWO0mxss4n1kAk69aGBKkNw==" workbookSaltValue="VGqkK6UvmP0bs/BmCEmrR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KE10" i="5"/>
  <c r="IP10" i="5"/>
  <c r="HB10" i="5"/>
  <c r="FM10" i="5"/>
  <c r="DX10" i="5"/>
  <c r="CI10" i="5"/>
  <c r="LT10" i="5"/>
  <c r="LJ10" i="5"/>
  <c r="JU10" i="5"/>
  <c r="IF10" i="5"/>
  <c r="GQ10" i="5"/>
  <c r="FC10" i="5"/>
  <c r="DN10" i="5"/>
  <c r="BX10" i="5"/>
  <c r="KZ10" i="5"/>
  <c r="JK10" i="5"/>
  <c r="HV10" i="5"/>
  <c r="GG10" i="5"/>
  <c r="ER10" i="5"/>
  <c r="DD10" i="5"/>
  <c r="BM10" i="5"/>
  <c r="L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F11" i="4"/>
  <c r="KL10" i="5"/>
  <c r="IX10" i="5"/>
  <c r="HI10" i="5"/>
  <c r="FT10" i="5"/>
  <c r="EE10" i="5"/>
  <c r="CP10" i="5"/>
  <c r="AY10" i="5"/>
  <c r="FK18" i="5"/>
  <c r="FM12" i="5"/>
  <c r="FN18" i="5"/>
  <c r="FJ18" i="5"/>
  <c r="FL12" i="5"/>
  <c r="FM18" i="5"/>
  <c r="FK12" i="5"/>
  <c r="FL18" i="5"/>
  <c r="FN12" i="5"/>
  <c r="FJ12" i="5"/>
  <c r="FB18" i="5"/>
  <c r="FD12" i="5"/>
  <c r="EZ12" i="5"/>
  <c r="FA18" i="5"/>
  <c r="FC12" i="5"/>
  <c r="FD18" i="5"/>
  <c r="EZ18" i="5"/>
  <c r="FB12" i="5"/>
  <c r="FC18"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H11" i="4"/>
  <c r="KC10" i="5"/>
  <c r="IN10" i="5"/>
  <c r="GZ10" i="5"/>
  <c r="FK10" i="5"/>
  <c r="DV10" i="5"/>
  <c r="CG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J11" i="4"/>
  <c r="KD10" i="5"/>
  <c r="IO10" i="5"/>
  <c r="HA10" i="5"/>
  <c r="FL10" i="5"/>
  <c r="DW10" i="5"/>
  <c r="CH10" i="5"/>
  <c r="MC10" i="5"/>
  <c r="LS10" i="5"/>
  <c r="LI10" i="5"/>
  <c r="JT10" i="5"/>
  <c r="IE10" i="5"/>
  <c r="GP10" i="5"/>
  <c r="FB10" i="5"/>
  <c r="DM10" i="5"/>
  <c r="BW10" i="5"/>
  <c r="FX18" i="5"/>
  <c r="FT18" i="5"/>
  <c r="FV12" i="5"/>
  <c r="FW18" i="5"/>
  <c r="FU12" i="5"/>
  <c r="FV18" i="5"/>
  <c r="FX12" i="5"/>
  <c r="FT12" i="5"/>
  <c r="FU18" i="5"/>
  <c r="FW12" i="5"/>
</calcChain>
</file>

<file path=xl/sharedStrings.xml><?xml version="1.0" encoding="utf-8"?>
<sst xmlns="http://schemas.openxmlformats.org/spreadsheetml/2006/main" count="989" uniqueCount="270">
  <si>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</si>
  <si>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</si>
  <si>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</si>
  <si>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</si>
  <si>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</si>
  <si>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</si>
  <si>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</si>
  <si>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</si>
  <si>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</si>
  <si>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</si>
  <si>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</si>
  <si>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</si>
  <si>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</si>
  <si>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</si>
  <si>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</si>
  <si>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</si>
  <si>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</si>
  <si>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</si>
  <si>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</si>
  <si>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</si>
  <si>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</si>
  <si>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</si>
  <si>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</si>
  <si>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</si>
  <si>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</si>
  <si>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</si>
  <si>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</si>
  <si>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</si>
  <si>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</si>
  <si>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</si>
  <si>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</si>
  <si>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</si>
  <si>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</si>
  <si>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</si>
  <si>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</si>
  <si>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</si>
  <si>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</si>
  <si>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</si>
  <si>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</si>
  <si>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</si>
  <si>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</si>
  <si>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</si>
  <si>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</si>
  <si>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</si>
  <si>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</si>
  <si>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</si>
  <si>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</si>
  <si>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</si>
  <si>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</si>
  <si>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</si>
  <si>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</si>
  <si>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</si>
  <si>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</si>
  <si>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</si>
  <si>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</si>
  <si>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</si>
  <si>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</si>
  <si>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</si>
  <si>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</si>
  <si>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</si>
  <si>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</si>
  <si>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</si>
  <si>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</si>
  <si>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</si>
  <si>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</si>
  <si>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</si>
  <si>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</si>
  <si>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</si>
  <si>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</si>
  <si>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</si>
  <si>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</si>
  <si>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</si>
  <si>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</si>
  <si>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</si>
  <si>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</si>
  <si>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</si>
  <si>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</si>
  <si>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</si>
  <si>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</si>
  <si>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</si>
  <si>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</si>
  <si>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</si>
  <si>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</si>
  <si>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</si>
  <si>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</si>
  <si>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</si>
  <si>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</si>
  <si>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</si>
  <si>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</si>
  <si>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</si>
  <si>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</si>
  <si>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</si>
  <si>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</si>
  <si>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</si>
  <si>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</si>
  <si>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</si>
  <si>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</si>
  <si>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</si>
  <si>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</si>
  <si>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</si>
  <si>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</si>
  <si>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</si>
  <si>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</si>
  <si>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</si>
  <si>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</si>
  <si>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</si>
  <si>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</si>
  <si>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</si>
  <si>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</si>
  <si>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</si>
  <si>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</si>
  <si>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</si>
  <si>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</si>
  <si>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</si>
  <si>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</si>
  <si>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</si>
  <si>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102059</t>
  </si>
  <si>
    <t>47</t>
  </si>
  <si>
    <t>04</t>
  </si>
  <si>
    <t>0</t>
  </si>
  <si>
    <t>000</t>
  </si>
  <si>
    <t>群馬県　太田市</t>
  </si>
  <si>
    <t>法非適用</t>
  </si>
  <si>
    <t>電気事業</t>
  </si>
  <si>
    <t>非設置</t>
  </si>
  <si>
    <t>該当数値なし</t>
  </si>
  <si>
    <t>-</t>
  </si>
  <si>
    <t>令和15年6月30日　おおた太陽光発電所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</si>
  <si>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</si>
  <si>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</si>
  <si>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</si>
  <si>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</si>
  <si>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</si>
  <si>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</si>
  <si>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</si>
  <si>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</si>
  <si>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</si>
  <si>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</si>
  <si>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</si>
  <si>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</si>
  <si>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</si>
  <si>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</si>
  <si>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</si>
  <si>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</si>
  <si>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</si>
  <si>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</si>
  <si>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</si>
  <si>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</si>
  <si>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</si>
  <si>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</si>
  <si>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</si>
  <si>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</si>
  <si>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</si>
  <si>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</si>
  <si>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</si>
  <si>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</si>
  <si>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</si>
  <si>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</si>
  <si>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</si>
  <si>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</si>
  <si>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</si>
  <si>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</si>
  <si>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</si>
  <si>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</si>
  <si>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</si>
  <si>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</si>
  <si>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</si>
  <si>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</si>
  <si>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</si>
  <si>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</si>
  <si>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</si>
  <si>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</si>
  <si>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</si>
  <si>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</si>
  <si>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</si>
  <si>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</si>
  <si>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</si>
  <si>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</si>
  <si>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</si>
  <si>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</si>
  <si>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</si>
  <si>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</si>
  <si>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</si>
  <si>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</si>
  <si>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</si>
  <si>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</si>
  <si>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</si>
  <si>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</si>
  <si>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</si>
  <si>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</si>
  <si>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</si>
  <si>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</si>
  <si>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</si>
  <si>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</si>
  <si>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</si>
  <si>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</si>
  <si>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</si>
  <si>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</si>
  <si>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</si>
  <si>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</si>
  <si>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</si>
  <si>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</si>
  <si>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</si>
  <si>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</si>
  <si>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</si>
  <si>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</si>
  <si>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</si>
  <si>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</si>
  <si>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</si>
  <si>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</si>
  <si>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</si>
  <si>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</si>
  <si>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</si>
  <si>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</si>
  <si>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</si>
  <si>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</si>
  <si>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</si>
  <si>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</si>
  <si>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</si>
  <si>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</si>
  <si>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</si>
  <si>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</si>
  <si>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</si>
  <si>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</si>
  <si>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</si>
  <si>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</si>
  <si>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</si>
  <si>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</si>
  <si>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</si>
  <si>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</si>
  <si>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</si>
  <si>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</si>
  <si>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</si>
  <si>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</si>
  <si>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</si>
  <si>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</si>
  <si>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</si>
  <si>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</si>
  <si>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</si>
  <si>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</si>
  <si>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</si>
  <si>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</si>
  <si>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</si>
  <si>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</si>
  <si>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</si>
  <si>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</si>
  <si>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</si>
  <si>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</si>
  <si>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</si>
  <si>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</si>
  <si>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</si>
  <si>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</si>
  <si>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</si>
  <si>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</si>
  <si>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</si>
  <si>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</si>
  <si>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</si>
  <si>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</si>
  <si>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</si>
  <si>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</si>
  <si>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</si>
  <si>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</si>
  <si>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</si>
  <si>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</si>
  <si>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</si>
  <si>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</si>
  <si>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今後も事業運営に必要な財源を確保しつつ、一般会計への繰り出しを通じて住民の生活環境の向上に努める方針としている。
一般会計繰り出し　8,000万円
特別会計移行前に、一般会計より太陽光発電施設整備事業用地購入等のため604,959千円を支払っているため、その弁済。
翌年度繰越金　20,685千円
</t>
    <rPh sb="133" eb="136">
      <t>ヨクネンド</t>
    </rPh>
    <rPh sb="136" eb="138">
      <t>クリコシ</t>
    </rPh>
    <rPh sb="138" eb="139">
      <t>キン</t>
    </rPh>
    <rPh sb="146" eb="147">
      <t>セン</t>
    </rPh>
    <rPh sb="147" eb="148">
      <t>エン</t>
    </rPh>
    <phoneticPr fontId="5"/>
  </si>
  <si>
    <t>・費用の主なものは、太陽光発電施設借上料、土地賃借料となっている。メガソーラーの3施設は事業実施に伴う市の事業リスクを低減するとともに安定的な施設運営を図るため、メンテナンス、施設の維持管理等を含む包括リース契約としており、負担リスクも少なく例年設備利用率は概ね一定している。今後は、学校設置の太陽光は単費で設置しているので修繕費の増加が見込まれる。
・初期投資に要する経費について企業債を活用せず、電力料収入で分割して支払う契約としているため、企業債残高対料金収入比率が算出されない。
・FIT収入割合が100％なので、今後の制度の動向に注意を払いたい。</t>
    <rPh sb="123" eb="125">
      <t>セツビ</t>
    </rPh>
    <rPh sb="125" eb="127">
      <t>リヨウ</t>
    </rPh>
    <rPh sb="138" eb="140">
      <t>コンゴ</t>
    </rPh>
    <phoneticPr fontId="5"/>
  </si>
  <si>
    <t>・排水路整備工事による費用増で結果、昨年より収益的収支比率が減となった。健全な経営を保つために、着実な設備管理等の把握と、安定的な売電収入の収益による良好な経営状況の維持していくうえで、令和2年度を目途に経営戦略を策定し、FIT適用終了後は、事業の存続含め検討する必要がある。      
安定的な収益比率が維持できると考えられ、現状の良好な経営状況を維持し、令和2年度を目途に経営戦略を策定したうえでFIT適用終了後は、事業の存続含め検討する必要がある。</t>
    <rPh sb="1" eb="6">
      <t>ハイスイロセイビ</t>
    </rPh>
    <rPh sb="6" eb="8">
      <t>コウジ</t>
    </rPh>
    <rPh sb="11" eb="13">
      <t>ヒヨウ</t>
    </rPh>
    <rPh sb="13" eb="14">
      <t>ゾウ</t>
    </rPh>
    <rPh sb="15" eb="17">
      <t>ケッカ</t>
    </rPh>
    <rPh sb="18" eb="20">
      <t>サクネン</t>
    </rPh>
    <rPh sb="36" eb="38">
      <t>ケンゼン</t>
    </rPh>
    <rPh sb="39" eb="41">
      <t>ケイエイ</t>
    </rPh>
    <rPh sb="42" eb="43">
      <t>タモ</t>
    </rPh>
    <rPh sb="51" eb="53">
      <t>セツビ</t>
    </rPh>
    <rPh sb="53" eb="55">
      <t>カンリ</t>
    </rPh>
    <rPh sb="55" eb="56">
      <t>トウ</t>
    </rPh>
    <rPh sb="57" eb="59">
      <t>ハアク</t>
    </rPh>
    <rPh sb="280" eb="282">
      <t>イジ</t>
    </rPh>
    <rPh sb="286" eb="287">
      <t>カンガ</t>
    </rPh>
    <rPh sb="306" eb="308">
      <t>レイワ</t>
    </rPh>
    <rPh sb="340" eb="342">
      <t>ソンゾク</t>
    </rPh>
    <rPh sb="348" eb="350">
      <t>ヒツヨウ</t>
    </rPh>
    <phoneticPr fontId="5"/>
  </si>
  <si>
    <t>・平成24年度に事業開始以来、機器の故障や自然災害などもなく、概ね日照も安定していることや、収入のすべてがFITからの収入であり、一定の電力収入が確保できている。
・収益的収支比率において、100％を下回ったことについては、費用額のうち、鶴生田町太陽光発電所排水路整備に伴う工事請負費等支出があったためで、また、営業収支比率ついても前年を下回ったことについては、同じく排水路整備に伴う工事請負費支出の影響が大きく起因していると考えられるが、次年度以降は工事も完了しているため、FITからの固定価格収入の安定した営業比率に戻ると推測される。
・供給原価については、天候不順による発電量に左右される部分があり、太陽光発電設備利用率についても天候に左右されてはいるが、概ね平均値を示している。
・EBITDAについてマイナスとなった主な要因は、収益の悪化ではなく、鶴生田町太陽光発電所排水路整備に伴う突発的な工事請負費等支出があったためであり工事完了により次年度以降は収益性が確保された発電事業に戻ると考えられる。</t>
    <rPh sb="83" eb="86">
      <t>シュウエキテキ</t>
    </rPh>
    <rPh sb="100" eb="102">
      <t>シタマワ</t>
    </rPh>
    <rPh sb="112" eb="114">
      <t>ヒヨウ</t>
    </rPh>
    <rPh sb="114" eb="115">
      <t>ガク</t>
    </rPh>
    <rPh sb="156" eb="158">
      <t>エイギョウ</t>
    </rPh>
    <rPh sb="158" eb="160">
      <t>シュウシ</t>
    </rPh>
    <rPh sb="160" eb="162">
      <t>ヒリツ</t>
    </rPh>
    <rPh sb="166" eb="168">
      <t>ゼンネン</t>
    </rPh>
    <rPh sb="169" eb="170">
      <t>シタ</t>
    </rPh>
    <rPh sb="181" eb="182">
      <t>ドウ</t>
    </rPh>
    <rPh sb="200" eb="202">
      <t>エイキョウ</t>
    </rPh>
    <rPh sb="203" eb="204">
      <t>オオ</t>
    </rPh>
    <rPh sb="206" eb="208">
      <t>キイン</t>
    </rPh>
    <rPh sb="213" eb="214">
      <t>カンガ</t>
    </rPh>
    <rPh sb="220" eb="223">
      <t>ジネンド</t>
    </rPh>
    <rPh sb="223" eb="225">
      <t>イコウ</t>
    </rPh>
    <rPh sb="226" eb="228">
      <t>コウジ</t>
    </rPh>
    <rPh sb="229" eb="231">
      <t>カンリョウ</t>
    </rPh>
    <rPh sb="244" eb="246">
      <t>コテイ</t>
    </rPh>
    <rPh sb="246" eb="248">
      <t>カカク</t>
    </rPh>
    <rPh sb="248" eb="250">
      <t>シュウニュウ</t>
    </rPh>
    <rPh sb="251" eb="253">
      <t>アンテイ</t>
    </rPh>
    <rPh sb="255" eb="257">
      <t>エイギョウ</t>
    </rPh>
    <rPh sb="257" eb="259">
      <t>ヒリツ</t>
    </rPh>
    <rPh sb="260" eb="261">
      <t>モド</t>
    </rPh>
    <rPh sb="263" eb="265">
      <t>スイソク</t>
    </rPh>
    <rPh sb="331" eb="332">
      <t>オオム</t>
    </rPh>
    <rPh sb="363" eb="364">
      <t>オモ</t>
    </rPh>
    <rPh sb="365" eb="367">
      <t>ヨウイン</t>
    </rPh>
    <rPh sb="431" eb="434">
      <t>シュウエキセイ</t>
    </rPh>
    <rPh sb="435" eb="437">
      <t>カクホ</t>
    </rPh>
    <rPh sb="440" eb="442">
      <t>ハツデン</t>
    </rPh>
    <rPh sb="442" eb="444">
      <t>ジギョウ</t>
    </rPh>
    <rPh sb="448" eb="44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</si>
</sst>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101.5</c:v>
                </c:pt>
                <c:pt idx="1">
                  <c:v>101.5</c:v>
                </c:pt>
                <c:pt idx="2">
                  <c:v>100.2</c:v>
                </c:pt>
                <c:pt idx="3">
                  <c:v>102.5</c:v>
                </c:pt>
                <c:pt idx="4">
                  <c:v>97.2</c:v>
                </c:pt>
              </c:numCache>
            </c:numRef>
          </c:val>
          <c:extLst>
            <c:ext xmlns:c16="http://schemas.microsoft.com/office/drawing/2014/chart" uri="{C3380CC4-5D6E-409C-BE32-E72D297353CC}">
              <c16:uniqueId val="{00000000-8A21-41FC-873B-B6E6EF4B854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8A21-41FC-873B-B6E6EF4B854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21-41FC-873B-B6E6EF4B854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175.8</c:v>
                </c:pt>
                <c:pt idx="1">
                  <c:v>159.6</c:v>
                </c:pt>
                <c:pt idx="2">
                  <c:v>159.30000000000001</c:v>
                </c:pt>
                <c:pt idx="3">
                  <c:v>156.5</c:v>
                </c:pt>
                <c:pt idx="4">
                  <c:v>142.9</c:v>
                </c:pt>
              </c:numCache>
            </c:numRef>
          </c:val>
          <c:extLst>
            <c:ext xmlns:c16="http://schemas.microsoft.com/office/drawing/2014/chart" uri="{C3380CC4-5D6E-409C-BE32-E72D297353CC}">
              <c16:uniqueId val="{00000000-B933-497D-B76A-C5ABC41E111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B933-497D-B76A-C5ABC41E11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933-497D-B76A-C5ABC41E111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7-4702-88C5-142615C9EE0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7-4702-88C5-142615C9EE0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7F7-4702-88C5-142615C9EE0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42461.7</c:v>
                </c:pt>
                <c:pt idx="1">
                  <c:v>42174.400000000001</c:v>
                </c:pt>
                <c:pt idx="2">
                  <c:v>43380.7</c:v>
                </c:pt>
                <c:pt idx="3">
                  <c:v>42445.8</c:v>
                </c:pt>
                <c:pt idx="4">
                  <c:v>45415.7</c:v>
                </c:pt>
              </c:numCache>
            </c:numRef>
          </c:val>
          <c:extLst>
            <c:ext xmlns:c16="http://schemas.microsoft.com/office/drawing/2014/chart" uri="{C3380CC4-5D6E-409C-BE32-E72D297353CC}">
              <c16:uniqueId val="{00000000-9066-4184-A4FA-B92C699D7FCF}"/>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9066-4184-A4FA-B92C699D7FCF}"/>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3822</c:v>
                </c:pt>
                <c:pt idx="1">
                  <c:v>4236</c:v>
                </c:pt>
                <c:pt idx="2">
                  <c:v>593</c:v>
                </c:pt>
                <c:pt idx="3">
                  <c:v>6987</c:v>
                </c:pt>
                <c:pt idx="4">
                  <c:v>-8000</c:v>
                </c:pt>
              </c:numCache>
            </c:numRef>
          </c:val>
          <c:extLst>
            <c:ext xmlns:c16="http://schemas.microsoft.com/office/drawing/2014/chart" uri="{C3380CC4-5D6E-409C-BE32-E72D297353CC}">
              <c16:uniqueId val="{00000000-A0F2-407F-AB26-6A32471FE5AE}"/>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A0F2-407F-AB26-6A32471FE5AE}"/>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16.600000000000001</c:v>
                </c:pt>
                <c:pt idx="1">
                  <c:v>14.5</c:v>
                </c:pt>
                <c:pt idx="2">
                  <c:v>15</c:v>
                </c:pt>
                <c:pt idx="3">
                  <c:v>14.9</c:v>
                </c:pt>
                <c:pt idx="4">
                  <c:v>14.1</c:v>
                </c:pt>
              </c:numCache>
            </c:numRef>
          </c:val>
          <c:extLst>
            <c:ext xmlns:c16="http://schemas.microsoft.com/office/drawing/2014/chart" uri="{C3380CC4-5D6E-409C-BE32-E72D297353CC}">
              <c16:uniqueId val="{00000000-8704-4F88-AED2-198ADFE7EF1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8704-4F88-AED2-198ADFE7EF1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0.2</c:v>
                </c:pt>
                <c:pt idx="3">
                  <c:v>0</c:v>
                </c:pt>
                <c:pt idx="4">
                  <c:v>0</c:v>
                </c:pt>
              </c:numCache>
            </c:numRef>
          </c:val>
          <c:extLst>
            <c:ext xmlns:c16="http://schemas.microsoft.com/office/drawing/2014/chart" uri="{C3380CC4-5D6E-409C-BE32-E72D297353CC}">
              <c16:uniqueId val="{00000000-C8D6-4E8F-80AE-00B67A6577E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C8D6-4E8F-80AE-00B67A6577E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034-481E-86B7-18368688A47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F034-481E-86B7-18368688A47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F0-45C3-BE79-3F8CAD9B92BC}"/>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F0-45C3-BE79-3F8CAD9B92BC}"/>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8C-4EAD-AF77-74A4C039E34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C78C-4EAD-AF77-74A4C039E34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5F-4D19-A048-832D691DEA3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F-4D19-A048-832D691DEA3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4-4867-8B6A-0C5D7E70A5A5}"/>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4-4867-8B6A-0C5D7E70A5A5}"/>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0-4DBB-9DEE-29A1D85E2FF1}"/>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0-4DBB-9DEE-29A1D85E2FF1}"/>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B-4C7F-A688-3026A0177839}"/>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B-4C7F-A688-3026A0177839}"/>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E-4074-8E5F-760760262CB1}"/>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E-4074-8E5F-760760262CB1}"/>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C-48BF-85DE-2B429CB085A1}"/>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C-48BF-85DE-2B429CB085A1}"/>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D-4651-A2B6-80977A27314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D-4651-A2B6-80977A27314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F-4E1E-846C-39C2D8D6C77D}"/>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F-4E1E-846C-39C2D8D6C77D}"/>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1-47EB-914C-DE91D806735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1-47EB-914C-DE91D806735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19-49DB-B17B-033F36F4728B}"/>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19-49DB-B17B-033F36F4728B}"/>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A-42EB-AED6-A7B141BF2D2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A-42EB-AED6-A7B141BF2D2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B-440F-B5C9-66F40342424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B-440F-B5C9-66F40342424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68-45A8-816F-C11396FA3BF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8-45A8-816F-C11396FA3BF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D-438D-8C67-E03618AA354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D-438D-8C67-E03618AA354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89-485E-9F3E-9A9594EC3D3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89-485E-9F3E-9A9594EC3D3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16.600000000000001</c:v>
                </c:pt>
                <c:pt idx="1">
                  <c:v>14.5</c:v>
                </c:pt>
                <c:pt idx="2">
                  <c:v>15</c:v>
                </c:pt>
                <c:pt idx="3">
                  <c:v>14.9</c:v>
                </c:pt>
                <c:pt idx="4">
                  <c:v>14.1</c:v>
                </c:pt>
              </c:numCache>
            </c:numRef>
          </c:val>
          <c:extLst>
            <c:ext xmlns:c16="http://schemas.microsoft.com/office/drawing/2014/chart" uri="{C3380CC4-5D6E-409C-BE32-E72D297353CC}">
              <c16:uniqueId val="{00000000-FC8C-4C07-AA3E-0FE7BFEB357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FC8C-4C07-AA3E-0FE7BFEB357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0.2</c:v>
                </c:pt>
                <c:pt idx="3">
                  <c:v>0</c:v>
                </c:pt>
                <c:pt idx="4">
                  <c:v>0</c:v>
                </c:pt>
              </c:numCache>
            </c:numRef>
          </c:val>
          <c:extLst>
            <c:ext xmlns:c16="http://schemas.microsoft.com/office/drawing/2014/chart" uri="{C3380CC4-5D6E-409C-BE32-E72D297353CC}">
              <c16:uniqueId val="{00000000-EF7E-4C5D-9404-8F144FCF7E4B}"/>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EF7E-4C5D-9404-8F144FCF7E4B}"/>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F2F-47FD-AC69-C05F959BA53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BF2F-47FD-AC69-C05F959BA53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D3-4EF2-9F61-457D511DB29A}"/>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3-4EF2-9F61-457D511DB29A}"/>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6B-4DFB-B50E-ED970E50D724}"/>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1D6B-4DFB-B50E-ED970E50D724}"/>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4872" y="7339931"/>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4801" y="7339931"/>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7926" y="7339931"/>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1937" y="7339931"/>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2276" y="7339931"/>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2373" y="12211483"/>
          <a:ext cx="5686265" cy="285033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2373" y="15211859"/>
          <a:ext cx="5686265" cy="283409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2373" y="18213315"/>
          <a:ext cx="5686265" cy="2834097"/>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2373" y="21197455"/>
          <a:ext cx="5686265" cy="2834098"/>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2373" y="24152371"/>
          <a:ext cx="5686265" cy="2834096"/>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7329" y="12211483"/>
          <a:ext cx="5182453" cy="285033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7329" y="15211859"/>
          <a:ext cx="5182453" cy="283409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7329" y="18213315"/>
          <a:ext cx="5182453" cy="2834097"/>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7329" y="21197455"/>
          <a:ext cx="5182453" cy="2834098"/>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7329" y="24152371"/>
          <a:ext cx="5182453" cy="2834096"/>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3139" y="12211483"/>
          <a:ext cx="5191977" cy="285033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3139" y="15211859"/>
          <a:ext cx="5191977" cy="283409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3139" y="18213315"/>
          <a:ext cx="5191977" cy="2834097"/>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3139" y="21197455"/>
          <a:ext cx="5191977" cy="2834098"/>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3139" y="24152371"/>
          <a:ext cx="5191977" cy="2834096"/>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7300" y="12211483"/>
          <a:ext cx="5191978" cy="285033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7300" y="15211859"/>
          <a:ext cx="5191978" cy="283409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7300" y="18213315"/>
          <a:ext cx="5191978" cy="2834097"/>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7300" y="21197455"/>
          <a:ext cx="5191978" cy="2834098"/>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7300" y="24152371"/>
          <a:ext cx="5191978" cy="2834096"/>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8983" y="12211483"/>
          <a:ext cx="5191977" cy="285033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8983" y="15211859"/>
          <a:ext cx="5191977" cy="283409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8983" y="18213315"/>
          <a:ext cx="5191977" cy="2834097"/>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8983" y="21197455"/>
          <a:ext cx="5191977" cy="2834098"/>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8983" y="24152371"/>
          <a:ext cx="5191977" cy="2834096"/>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91"/>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92"/>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zoomScaleSheetLayoutView="2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太田市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266</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6225</v>
      </c>
      <c r="G15" s="171"/>
      <c r="H15" s="171">
        <f>データ!AM6</f>
        <v>6632</v>
      </c>
      <c r="I15" s="171"/>
      <c r="J15" s="171">
        <f>データ!AN6</f>
        <v>6847</v>
      </c>
      <c r="K15" s="171"/>
      <c r="L15" s="171">
        <f>データ!AO6</f>
        <v>6783</v>
      </c>
      <c r="M15" s="171"/>
      <c r="N15" s="172">
        <f>データ!AP6</f>
        <v>6431</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6225</v>
      </c>
      <c r="G16" s="177"/>
      <c r="H16" s="177">
        <f>データ!AR6</f>
        <v>6632</v>
      </c>
      <c r="I16" s="177"/>
      <c r="J16" s="177">
        <f>データ!AS6</f>
        <v>6847</v>
      </c>
      <c r="K16" s="177"/>
      <c r="L16" s="177">
        <f>データ!AT6</f>
        <v>6783</v>
      </c>
      <c r="M16" s="177"/>
      <c r="N16" s="166">
        <f>データ!AU6</f>
        <v>6431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259074</v>
      </c>
      <c r="J19" s="180"/>
      <c r="K19" s="180"/>
      <c r="L19" s="180">
        <f>データ!AX6</f>
        <v>259074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267</v>
      </c>
      <c r="AL40" s="186"/>
      <c r="AM40" s="186"/>
      <c r="AN40" s="186"/>
      <c r="AO40" s="186"/>
      <c r="AP40" s="186"/>
      <c r="AQ40" s="187"/>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x14ac:dyDescent="0.15">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6" t="s">
        <v>268</v>
      </c>
      <c r="AL99" s="197"/>
      <c r="AM99" s="197"/>
      <c r="AN99" s="197"/>
      <c r="AO99" s="197"/>
      <c r="AP99" s="197"/>
      <c r="AQ99" s="198"/>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7"/>
      <c r="AM100" s="197"/>
      <c r="AN100" s="197"/>
      <c r="AO100" s="197"/>
      <c r="AP100" s="197"/>
      <c r="AQ100" s="198"/>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7"/>
      <c r="AM101" s="197"/>
      <c r="AN101" s="197"/>
      <c r="AO101" s="197"/>
      <c r="AP101" s="197"/>
      <c r="AQ101" s="198"/>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7"/>
      <c r="AM102" s="197"/>
      <c r="AN102" s="197"/>
      <c r="AO102" s="197"/>
      <c r="AP102" s="197"/>
      <c r="AQ102" s="198"/>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7"/>
      <c r="AM103" s="197"/>
      <c r="AN103" s="197"/>
      <c r="AO103" s="197"/>
      <c r="AP103" s="197"/>
      <c r="AQ103" s="198"/>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7"/>
      <c r="AM104" s="197"/>
      <c r="AN104" s="197"/>
      <c r="AO104" s="197"/>
      <c r="AP104" s="197"/>
      <c r="AQ104" s="198"/>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7"/>
      <c r="AM105" s="197"/>
      <c r="AN105" s="197"/>
      <c r="AO105" s="197"/>
      <c r="AP105" s="197"/>
      <c r="AQ105" s="198"/>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7"/>
      <c r="AM106" s="197"/>
      <c r="AN106" s="197"/>
      <c r="AO106" s="197"/>
      <c r="AP106" s="197"/>
      <c r="AQ106" s="198"/>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7"/>
      <c r="AM107" s="197"/>
      <c r="AN107" s="197"/>
      <c r="AO107" s="197"/>
      <c r="AP107" s="197"/>
      <c r="AQ107" s="198"/>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7"/>
      <c r="AM108" s="197"/>
      <c r="AN108" s="197"/>
      <c r="AO108" s="197"/>
      <c r="AP108" s="197"/>
      <c r="AQ108" s="198"/>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7"/>
      <c r="AM109" s="197"/>
      <c r="AN109" s="197"/>
      <c r="AO109" s="197"/>
      <c r="AP109" s="197"/>
      <c r="AQ109" s="198"/>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7"/>
      <c r="AM110" s="197"/>
      <c r="AN110" s="197"/>
      <c r="AO110" s="197"/>
      <c r="AP110" s="197"/>
      <c r="AQ110" s="198"/>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7"/>
      <c r="AM111" s="197"/>
      <c r="AN111" s="197"/>
      <c r="AO111" s="197"/>
      <c r="AP111" s="197"/>
      <c r="AQ111" s="198"/>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7"/>
      <c r="AM112" s="197"/>
      <c r="AN112" s="197"/>
      <c r="AO112" s="197"/>
      <c r="AP112" s="197"/>
      <c r="AQ112" s="198"/>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7"/>
      <c r="AM113" s="197"/>
      <c r="AN113" s="197"/>
      <c r="AO113" s="197"/>
      <c r="AP113" s="197"/>
      <c r="AQ113" s="198"/>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7"/>
      <c r="AM114" s="197"/>
      <c r="AN114" s="197"/>
      <c r="AO114" s="197"/>
      <c r="AP114" s="197"/>
      <c r="AQ114" s="198"/>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7"/>
      <c r="AM115" s="197"/>
      <c r="AN115" s="197"/>
      <c r="AO115" s="197"/>
      <c r="AP115" s="197"/>
      <c r="AQ115" s="198"/>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7"/>
      <c r="AM116" s="197"/>
      <c r="AN116" s="197"/>
      <c r="AO116" s="197"/>
      <c r="AP116" s="197"/>
      <c r="AQ116" s="198"/>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9"/>
      <c r="AL117" s="200"/>
      <c r="AM117" s="200"/>
      <c r="AN117" s="200"/>
      <c r="AO117" s="200"/>
      <c r="AP117" s="200"/>
      <c r="AQ117" s="201"/>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xZo+GMqe/DUD+6baAj+wymXXGc4BbGYqXSj87UvxYGzp/lIw4g2gS4ecAPJX0n1saozUJEOT36px2RJY0WM9w==" saltValue="ItULhNjKtAo/b0fYsI9zo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102059</v>
      </c>
      <c r="D6" s="67" t="str">
        <f t="shared" si="6"/>
        <v>47</v>
      </c>
      <c r="E6" s="67" t="str">
        <f t="shared" si="6"/>
        <v>04</v>
      </c>
      <c r="F6" s="67" t="str">
        <f t="shared" si="6"/>
        <v>0</v>
      </c>
      <c r="G6" s="67" t="str">
        <f t="shared" si="6"/>
        <v>000</v>
      </c>
      <c r="H6" s="67" t="str">
        <f t="shared" si="6"/>
        <v>群馬県　太田市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令和15年6月30日　おおた太陽光発電所</v>
      </c>
      <c r="S6" s="71" t="str">
        <f t="shared" si="6"/>
        <v>令和15年6月30日　おおた太陽光発電所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6225</v>
      </c>
      <c r="AM6" s="69">
        <f t="shared" si="6"/>
        <v>6632</v>
      </c>
      <c r="AN6" s="69">
        <f t="shared" si="6"/>
        <v>6847</v>
      </c>
      <c r="AO6" s="69">
        <f t="shared" si="6"/>
        <v>6783</v>
      </c>
      <c r="AP6" s="69">
        <f t="shared" si="6"/>
        <v>6431</v>
      </c>
      <c r="AQ6" s="69">
        <f t="shared" si="6"/>
        <v>6225</v>
      </c>
      <c r="AR6" s="69">
        <f t="shared" si="6"/>
        <v>6632</v>
      </c>
      <c r="AS6" s="69">
        <f t="shared" si="6"/>
        <v>6847</v>
      </c>
      <c r="AT6" s="69">
        <f t="shared" si="6"/>
        <v>6783</v>
      </c>
      <c r="AU6" s="69">
        <f t="shared" si="6"/>
        <v>6431</v>
      </c>
      <c r="AV6" s="69" t="str">
        <f t="shared" si="6"/>
        <v>-</v>
      </c>
      <c r="AW6" s="69">
        <f t="shared" si="6"/>
        <v>259074</v>
      </c>
      <c r="AX6" s="69">
        <f t="shared" si="6"/>
        <v>259074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4</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6225</v>
      </c>
      <c r="AM7" s="80">
        <v>6632</v>
      </c>
      <c r="AN7" s="80">
        <v>6847</v>
      </c>
      <c r="AO7" s="80">
        <v>6783</v>
      </c>
      <c r="AP7" s="80">
        <v>6431</v>
      </c>
      <c r="AQ7" s="80">
        <v>6225</v>
      </c>
      <c r="AR7" s="80">
        <v>6632</v>
      </c>
      <c r="AS7" s="80">
        <v>6847</v>
      </c>
      <c r="AT7" s="80">
        <v>6783</v>
      </c>
      <c r="AU7" s="80">
        <v>6431</v>
      </c>
      <c r="AV7" s="80" t="s">
        <v>126</v>
      </c>
      <c r="AW7" s="80">
        <v>259074</v>
      </c>
      <c r="AX7" s="80">
        <v>259074</v>
      </c>
      <c r="AY7" s="83">
        <v>101.5</v>
      </c>
      <c r="AZ7" s="83">
        <v>101.5</v>
      </c>
      <c r="BA7" s="83">
        <v>100.2</v>
      </c>
      <c r="BB7" s="83">
        <v>102.5</v>
      </c>
      <c r="BC7" s="83">
        <v>97.2</v>
      </c>
      <c r="BD7" s="83">
        <v>124.4</v>
      </c>
      <c r="BE7" s="83">
        <v>118.8</v>
      </c>
      <c r="BF7" s="83">
        <v>88.8</v>
      </c>
      <c r="BG7" s="83">
        <v>121.3</v>
      </c>
      <c r="BH7" s="83">
        <v>123.2</v>
      </c>
      <c r="BI7" s="83">
        <v>100</v>
      </c>
      <c r="BJ7" s="83">
        <v>175.8</v>
      </c>
      <c r="BK7" s="83">
        <v>159.6</v>
      </c>
      <c r="BL7" s="83">
        <v>159.30000000000001</v>
      </c>
      <c r="BM7" s="83">
        <v>156.5</v>
      </c>
      <c r="BN7" s="83">
        <v>142.9</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42461.7</v>
      </c>
      <c r="CG7" s="83">
        <v>42174.400000000001</v>
      </c>
      <c r="CH7" s="83">
        <v>43380.7</v>
      </c>
      <c r="CI7" s="83">
        <v>42445.8</v>
      </c>
      <c r="CJ7" s="83">
        <v>45415.7</v>
      </c>
      <c r="CK7" s="83">
        <v>17642.5</v>
      </c>
      <c r="CL7" s="83">
        <v>18815.8</v>
      </c>
      <c r="CM7" s="83">
        <v>22847.9</v>
      </c>
      <c r="CN7" s="83">
        <v>19199</v>
      </c>
      <c r="CO7" s="83">
        <v>19830.400000000001</v>
      </c>
      <c r="CP7" s="80">
        <v>3822</v>
      </c>
      <c r="CQ7" s="80">
        <v>4236</v>
      </c>
      <c r="CR7" s="80">
        <v>593</v>
      </c>
      <c r="CS7" s="80">
        <v>6987</v>
      </c>
      <c r="CT7" s="80">
        <v>-8000</v>
      </c>
      <c r="CU7" s="80">
        <v>58539</v>
      </c>
      <c r="CV7" s="80">
        <v>37685</v>
      </c>
      <c r="CW7" s="80">
        <v>2390</v>
      </c>
      <c r="CX7" s="80">
        <v>32739</v>
      </c>
      <c r="CY7" s="80">
        <v>34140</v>
      </c>
      <c r="CZ7" s="80">
        <v>5211</v>
      </c>
      <c r="DA7" s="83">
        <v>16.600000000000001</v>
      </c>
      <c r="DB7" s="83">
        <v>14.5</v>
      </c>
      <c r="DC7" s="83">
        <v>15</v>
      </c>
      <c r="DD7" s="83">
        <v>14.9</v>
      </c>
      <c r="DE7" s="83">
        <v>14.1</v>
      </c>
      <c r="DF7" s="83">
        <v>33.9</v>
      </c>
      <c r="DG7" s="83">
        <v>31</v>
      </c>
      <c r="DH7" s="83">
        <v>34.700000000000003</v>
      </c>
      <c r="DI7" s="83">
        <v>30</v>
      </c>
      <c r="DJ7" s="83">
        <v>30.2</v>
      </c>
      <c r="DK7" s="83">
        <v>0</v>
      </c>
      <c r="DL7" s="83">
        <v>0</v>
      </c>
      <c r="DM7" s="83">
        <v>0.2</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5211</v>
      </c>
      <c r="KW7" s="83">
        <v>16.600000000000001</v>
      </c>
      <c r="KX7" s="83">
        <v>14.5</v>
      </c>
      <c r="KY7" s="83">
        <v>15</v>
      </c>
      <c r="KZ7" s="83">
        <v>14.9</v>
      </c>
      <c r="LA7" s="83">
        <v>14.1</v>
      </c>
      <c r="LB7" s="83">
        <v>13.7</v>
      </c>
      <c r="LC7" s="83">
        <v>12</v>
      </c>
      <c r="LD7" s="83">
        <v>14.5</v>
      </c>
      <c r="LE7" s="83">
        <v>14.9</v>
      </c>
      <c r="LF7" s="83">
        <v>15.2</v>
      </c>
      <c r="LG7" s="83">
        <v>0</v>
      </c>
      <c r="LH7" s="83">
        <v>0</v>
      </c>
      <c r="LI7" s="83">
        <v>0.2</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4</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（最大出力合計5,211kW）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（最大出力合計5,211kW）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101.5</v>
      </c>
      <c r="AZ11" s="95">
        <f>AZ7</f>
        <v>101.5</v>
      </c>
      <c r="BA11" s="95">
        <f>BA7</f>
        <v>100.2</v>
      </c>
      <c r="BB11" s="95">
        <f>BB7</f>
        <v>102.5</v>
      </c>
      <c r="BC11" s="95">
        <f>BC7</f>
        <v>97.2</v>
      </c>
      <c r="BD11" s="84"/>
      <c r="BE11" s="84"/>
      <c r="BF11" s="84"/>
      <c r="BG11" s="84"/>
      <c r="BH11" s="84"/>
      <c r="BI11" s="94" t="s">
        <v>140</v>
      </c>
      <c r="BJ11" s="95">
        <f>BJ7</f>
        <v>175.8</v>
      </c>
      <c r="BK11" s="95">
        <f>BK7</f>
        <v>159.6</v>
      </c>
      <c r="BL11" s="95">
        <f>BL7</f>
        <v>159.30000000000001</v>
      </c>
      <c r="BM11" s="95">
        <f>BM7</f>
        <v>156.5</v>
      </c>
      <c r="BN11" s="95">
        <f>BN7</f>
        <v>142.9</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140</v>
      </c>
      <c r="CF11" s="95">
        <f>CF7</f>
        <v>42461.7</v>
      </c>
      <c r="CG11" s="95">
        <f>CG7</f>
        <v>42174.400000000001</v>
      </c>
      <c r="CH11" s="95">
        <f>CH7</f>
        <v>43380.7</v>
      </c>
      <c r="CI11" s="95">
        <f>CI7</f>
        <v>42445.8</v>
      </c>
      <c r="CJ11" s="95">
        <f>CJ7</f>
        <v>45415.7</v>
      </c>
      <c r="CK11" s="84"/>
      <c r="CL11" s="84"/>
      <c r="CM11" s="84"/>
      <c r="CN11" s="84"/>
      <c r="CO11" s="94" t="s">
        <v>140</v>
      </c>
      <c r="CP11" s="96">
        <f>CP7</f>
        <v>3822</v>
      </c>
      <c r="CQ11" s="96">
        <f>CQ7</f>
        <v>4236</v>
      </c>
      <c r="CR11" s="96">
        <f>CR7</f>
        <v>593</v>
      </c>
      <c r="CS11" s="96">
        <f>CS7</f>
        <v>6987</v>
      </c>
      <c r="CT11" s="96">
        <f>CT7</f>
        <v>-8000</v>
      </c>
      <c r="CU11" s="84"/>
      <c r="CV11" s="84"/>
      <c r="CW11" s="84"/>
      <c r="CX11" s="84"/>
      <c r="CY11" s="84"/>
      <c r="CZ11" s="94" t="s">
        <v>139</v>
      </c>
      <c r="DA11" s="95">
        <f>DA7</f>
        <v>16.600000000000001</v>
      </c>
      <c r="DB11" s="95">
        <f>DB7</f>
        <v>14.5</v>
      </c>
      <c r="DC11" s="95">
        <f>DC7</f>
        <v>15</v>
      </c>
      <c r="DD11" s="95">
        <f>DD7</f>
        <v>14.9</v>
      </c>
      <c r="DE11" s="95">
        <f>DE7</f>
        <v>14.1</v>
      </c>
      <c r="DF11" s="84"/>
      <c r="DG11" s="84"/>
      <c r="DH11" s="84"/>
      <c r="DI11" s="84"/>
      <c r="DJ11" s="94" t="s">
        <v>140</v>
      </c>
      <c r="DK11" s="95">
        <f>DK7</f>
        <v>0</v>
      </c>
      <c r="DL11" s="95">
        <f>DL7</f>
        <v>0</v>
      </c>
      <c r="DM11" s="95">
        <f>DM7</f>
        <v>0.2</v>
      </c>
      <c r="DN11" s="95">
        <f>DN7</f>
        <v>0</v>
      </c>
      <c r="DO11" s="95">
        <f>DO7</f>
        <v>0</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16.600000000000001</v>
      </c>
      <c r="KX11" s="95">
        <f>KX7</f>
        <v>14.5</v>
      </c>
      <c r="KY11" s="95">
        <f>KY7</f>
        <v>15</v>
      </c>
      <c r="KZ11" s="95">
        <f>KZ7</f>
        <v>14.9</v>
      </c>
      <c r="LA11" s="95">
        <f>LA7</f>
        <v>14.1</v>
      </c>
      <c r="LB11" s="84"/>
      <c r="LC11" s="84"/>
      <c r="LD11" s="84"/>
      <c r="LE11" s="84"/>
      <c r="LF11" s="94" t="s">
        <v>139</v>
      </c>
      <c r="LG11" s="95">
        <f>LG7</f>
        <v>0</v>
      </c>
      <c r="LH11" s="95">
        <f>LH7</f>
        <v>0</v>
      </c>
      <c r="LI11" s="95">
        <f>LI7</f>
        <v>0.2</v>
      </c>
      <c r="LJ11" s="95">
        <f>LJ7</f>
        <v>0</v>
      </c>
      <c r="LK11" s="95">
        <f>LK7</f>
        <v>0</v>
      </c>
      <c r="LL11" s="84"/>
      <c r="LM11" s="84"/>
      <c r="LN11" s="84"/>
      <c r="LO11" s="84"/>
      <c r="LP11" s="94" t="s">
        <v>139</v>
      </c>
      <c r="LQ11" s="95">
        <f>LQ7</f>
        <v>0</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144</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144</v>
      </c>
      <c r="KW12" s="95">
        <f>IF($KW$8,LB7,"-")</f>
        <v>13.7</v>
      </c>
      <c r="KX12" s="95">
        <f>IF($KW$8,LC7,"-")</f>
        <v>12</v>
      </c>
      <c r="KY12" s="95">
        <f>IF($KW$8,LD7,"-")</f>
        <v>14.5</v>
      </c>
      <c r="KZ12" s="95">
        <f>IF($KW$8,LE7,"-")</f>
        <v>14.9</v>
      </c>
      <c r="LA12" s="95">
        <f>IF($KW$8,LF7,"-")</f>
        <v>15.2</v>
      </c>
      <c r="LB12" s="84"/>
      <c r="LC12" s="84"/>
      <c r="LD12" s="84"/>
      <c r="LE12" s="84"/>
      <c r="LF12" s="94" t="s">
        <v>146</v>
      </c>
      <c r="LG12" s="95">
        <f>IF($LG$8,LL7,"-")</f>
        <v>2.5</v>
      </c>
      <c r="LH12" s="95">
        <f>IF($LG$8,LM7,"-")</f>
        <v>0.3</v>
      </c>
      <c r="LI12" s="95">
        <f>IF($LG$8,LN7,"-")</f>
        <v>0.3</v>
      </c>
      <c r="LJ12" s="95">
        <f>IF($LG$8,LO7,"-")</f>
        <v>0.3</v>
      </c>
      <c r="LK12" s="95">
        <f>IF($LG$8,LP7,"-")</f>
        <v>0.7</v>
      </c>
      <c r="LL12" s="84"/>
      <c r="LM12" s="84"/>
      <c r="LN12" s="84"/>
      <c r="LO12" s="84"/>
      <c r="LP12" s="94" t="s">
        <v>144</v>
      </c>
      <c r="LQ12" s="95">
        <f>IF($LQ$8,LV7,"-")</f>
        <v>259</v>
      </c>
      <c r="LR12" s="95">
        <f>IF($LQ$8,LW7,"-")</f>
        <v>197.2</v>
      </c>
      <c r="LS12" s="95">
        <f>IF($LQ$8,LX7,"-")</f>
        <v>181.3</v>
      </c>
      <c r="LT12" s="95">
        <f>IF($LQ$8,LY7,"-")</f>
        <v>164.9</v>
      </c>
      <c r="LU12" s="95">
        <f>IF($LQ$8,LZ7,"-")</f>
        <v>146.19999999999999</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3" t="s">
        <v>149</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150</v>
      </c>
      <c r="C15" s="202"/>
      <c r="D15" s="100"/>
      <c r="E15" s="97">
        <v>1</v>
      </c>
      <c r="F15" s="202" t="s">
        <v>151</v>
      </c>
      <c r="G15" s="202"/>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154</v>
      </c>
      <c r="C16" s="202"/>
      <c r="D16" s="100"/>
      <c r="E16" s="97">
        <f>E15+1</f>
        <v>2</v>
      </c>
      <c r="F16" s="202" t="s">
        <v>155</v>
      </c>
      <c r="G16" s="202"/>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157</v>
      </c>
      <c r="C17" s="202"/>
      <c r="D17" s="100"/>
      <c r="E17" s="97">
        <f t="shared" ref="E17" si="8">E16+1</f>
        <v>3</v>
      </c>
      <c r="F17" s="202" t="s">
        <v>158</v>
      </c>
      <c r="G17" s="202"/>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101.5</v>
      </c>
      <c r="AZ17" s="106">
        <f t="shared" ref="AZ17:BC17" si="9">IF(AZ7="-",NA(),AZ7)</f>
        <v>101.5</v>
      </c>
      <c r="BA17" s="106">
        <f t="shared" si="9"/>
        <v>100.2</v>
      </c>
      <c r="BB17" s="106">
        <f t="shared" si="9"/>
        <v>102.5</v>
      </c>
      <c r="BC17" s="106">
        <f t="shared" si="9"/>
        <v>97.2</v>
      </c>
      <c r="BD17" s="100"/>
      <c r="BE17" s="100"/>
      <c r="BF17" s="100"/>
      <c r="BG17" s="100"/>
      <c r="BH17" s="100"/>
      <c r="BI17" s="105" t="s">
        <v>160</v>
      </c>
      <c r="BJ17" s="106">
        <f>IF(BJ7="-",NA(),BJ7)</f>
        <v>175.8</v>
      </c>
      <c r="BK17" s="106">
        <f t="shared" ref="BK17:BN17" si="10">IF(BK7="-",NA(),BK7)</f>
        <v>159.6</v>
      </c>
      <c r="BL17" s="106">
        <f t="shared" si="10"/>
        <v>159.30000000000001</v>
      </c>
      <c r="BM17" s="106">
        <f t="shared" si="10"/>
        <v>156.5</v>
      </c>
      <c r="BN17" s="106">
        <f t="shared" si="10"/>
        <v>142.9</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42461.7</v>
      </c>
      <c r="CG17" s="106">
        <f t="shared" ref="CG17:CJ17" si="12">IF(CG7="-",NA(),CG7)</f>
        <v>42174.400000000001</v>
      </c>
      <c r="CH17" s="106">
        <f t="shared" si="12"/>
        <v>43380.7</v>
      </c>
      <c r="CI17" s="106">
        <f t="shared" si="12"/>
        <v>42445.8</v>
      </c>
      <c r="CJ17" s="106">
        <f t="shared" si="12"/>
        <v>45415.7</v>
      </c>
      <c r="CK17" s="100"/>
      <c r="CL17" s="100"/>
      <c r="CM17" s="100"/>
      <c r="CN17" s="100"/>
      <c r="CO17" s="105" t="s">
        <v>160</v>
      </c>
      <c r="CP17" s="107">
        <f>IF(CP7="-",NA(),CP7)</f>
        <v>3822</v>
      </c>
      <c r="CQ17" s="107">
        <f t="shared" ref="CQ17:CT17" si="13">IF(CQ7="-",NA(),CQ7)</f>
        <v>4236</v>
      </c>
      <c r="CR17" s="107">
        <f t="shared" si="13"/>
        <v>593</v>
      </c>
      <c r="CS17" s="107">
        <f t="shared" si="13"/>
        <v>6987</v>
      </c>
      <c r="CT17" s="107">
        <f t="shared" si="13"/>
        <v>-8000</v>
      </c>
      <c r="CU17" s="100"/>
      <c r="CV17" s="100"/>
      <c r="CW17" s="100"/>
      <c r="CX17" s="100"/>
      <c r="CY17" s="100"/>
      <c r="CZ17" s="105" t="s">
        <v>160</v>
      </c>
      <c r="DA17" s="106">
        <f>IF(DA7="-",NA(),DA7)</f>
        <v>16.600000000000001</v>
      </c>
      <c r="DB17" s="106">
        <f t="shared" ref="DB17:DE17" si="14">IF(DB7="-",NA(),DB7)</f>
        <v>14.5</v>
      </c>
      <c r="DC17" s="106">
        <f t="shared" si="14"/>
        <v>15</v>
      </c>
      <c r="DD17" s="106">
        <f t="shared" si="14"/>
        <v>14.9</v>
      </c>
      <c r="DE17" s="106">
        <f t="shared" si="14"/>
        <v>14.1</v>
      </c>
      <c r="DF17" s="100"/>
      <c r="DG17" s="100"/>
      <c r="DH17" s="100"/>
      <c r="DI17" s="100"/>
      <c r="DJ17" s="105" t="s">
        <v>160</v>
      </c>
      <c r="DK17" s="106">
        <f>IF(DK7="-",NA(),DK7)</f>
        <v>0</v>
      </c>
      <c r="DL17" s="106">
        <f t="shared" ref="DL17:DO17" si="15">IF(DL7="-",NA(),DL7)</f>
        <v>0</v>
      </c>
      <c r="DM17" s="106">
        <f t="shared" si="15"/>
        <v>0.2</v>
      </c>
      <c r="DN17" s="106">
        <f t="shared" si="15"/>
        <v>0</v>
      </c>
      <c r="DO17" s="106">
        <f t="shared" si="15"/>
        <v>0</v>
      </c>
      <c r="DP17" s="100"/>
      <c r="DQ17" s="100"/>
      <c r="DR17" s="100"/>
      <c r="DS17" s="100"/>
      <c r="DT17" s="105" t="s">
        <v>160</v>
      </c>
      <c r="DU17" s="106">
        <f>IF(DU7="-",NA(),DU7)</f>
        <v>0</v>
      </c>
      <c r="DV17" s="106">
        <f t="shared" ref="DV17:DY17" si="16">IF(DV7="-",NA(),DV7)</f>
        <v>0</v>
      </c>
      <c r="DW17" s="106">
        <f t="shared" si="16"/>
        <v>0</v>
      </c>
      <c r="DX17" s="106">
        <f t="shared" si="16"/>
        <v>0</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f>IF(KW7="-",NA(),KW7)</f>
        <v>16.600000000000001</v>
      </c>
      <c r="KX17" s="106">
        <f t="shared" ref="KX17:LA17" si="34">IF(KX7="-",NA(),KX7)</f>
        <v>14.5</v>
      </c>
      <c r="KY17" s="106">
        <f t="shared" si="34"/>
        <v>15</v>
      </c>
      <c r="KZ17" s="106">
        <f t="shared" si="34"/>
        <v>14.9</v>
      </c>
      <c r="LA17" s="106">
        <f t="shared" si="34"/>
        <v>14.1</v>
      </c>
      <c r="LB17" s="100"/>
      <c r="LC17" s="100"/>
      <c r="LD17" s="100"/>
      <c r="LE17" s="100"/>
      <c r="LF17" s="105" t="s">
        <v>160</v>
      </c>
      <c r="LG17" s="106">
        <f>IF(LG7="-",NA(),LG7)</f>
        <v>0</v>
      </c>
      <c r="LH17" s="106">
        <f t="shared" ref="LH17:LK17" si="35">IF(LH7="-",NA(),LH7)</f>
        <v>0</v>
      </c>
      <c r="LI17" s="106">
        <f t="shared" si="35"/>
        <v>0.2</v>
      </c>
      <c r="LJ17" s="106">
        <f t="shared" si="35"/>
        <v>0</v>
      </c>
      <c r="LK17" s="106">
        <f t="shared" si="35"/>
        <v>0</v>
      </c>
      <c r="LL17" s="100"/>
      <c r="LM17" s="100"/>
      <c r="LN17" s="100"/>
      <c r="LO17" s="100"/>
      <c r="LP17" s="105" t="s">
        <v>160</v>
      </c>
      <c r="LQ17" s="106">
        <f>IF(LQ7="-",NA(),LQ7)</f>
        <v>0</v>
      </c>
      <c r="LR17" s="106">
        <f t="shared" ref="LR17:LU17" si="36">IF(LR7="-",NA(),LR7)</f>
        <v>0</v>
      </c>
      <c r="LS17" s="106">
        <f t="shared" si="36"/>
        <v>0</v>
      </c>
      <c r="LT17" s="106">
        <f t="shared" si="36"/>
        <v>0</v>
      </c>
      <c r="LU17" s="106">
        <f t="shared" si="36"/>
        <v>0</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162</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163</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163</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163</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163</v>
      </c>
      <c r="DK18" s="106">
        <f>IF(DP7="-",NA(),DP7)</f>
        <v>14.6</v>
      </c>
      <c r="DL18" s="106">
        <f t="shared" ref="DL18:DO18" si="45">IF(DQ7="-",NA(),DQ7)</f>
        <v>17.5</v>
      </c>
      <c r="DM18" s="106">
        <f t="shared" si="45"/>
        <v>14.4</v>
      </c>
      <c r="DN18" s="106">
        <f t="shared" si="45"/>
        <v>11.8</v>
      </c>
      <c r="DO18" s="106">
        <f t="shared" si="45"/>
        <v>14.2</v>
      </c>
      <c r="DP18" s="100"/>
      <c r="DQ18" s="100"/>
      <c r="DR18" s="100"/>
      <c r="DS18" s="100"/>
      <c r="DT18" s="105" t="s">
        <v>163</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163</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163</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165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166</v>
      </c>
      <c r="C20" s="202"/>
      <c r="D20" s="100"/>
    </row>
    <row r="21" spans="1:374" x14ac:dyDescent="0.15">
      <c r="A21" s="97">
        <f t="shared" si="7"/>
        <v>7</v>
      </c>
      <c r="B21" s="202" t="s">
        <v>167</v>
      </c>
      <c r="C21" s="202"/>
      <c r="D21" s="100"/>
    </row>
    <row r="22" spans="1:374" x14ac:dyDescent="0.15">
      <c r="A22" s="97">
        <f t="shared" si="7"/>
        <v>8</v>
      </c>
      <c r="B22" s="202" t="s">
        <v>168</v>
      </c>
      <c r="C22" s="202"/>
      <c r="D22" s="100"/>
      <c r="E22" s="204" t="s">
        <v>169</v>
      </c>
      <c r="F22" s="205"/>
      <c r="G22" s="205"/>
      <c r="H22" s="205"/>
      <c r="I22" s="206"/>
    </row>
    <row r="23" spans="1:374" x14ac:dyDescent="0.15">
      <c r="A23" s="97">
        <f t="shared" si="7"/>
        <v>9</v>
      </c>
      <c r="B23" s="202" t="s">
        <v>170</v>
      </c>
      <c r="C23" s="202"/>
      <c r="D23" s="100"/>
      <c r="E23" s="207"/>
      <c r="F23" s="208"/>
      <c r="G23" s="208"/>
      <c r="H23" s="208"/>
      <c r="I23" s="209"/>
    </row>
    <row r="24" spans="1:374" x14ac:dyDescent="0.15">
      <c r="A24" s="97">
        <f t="shared" si="7"/>
        <v>10</v>
      </c>
      <c r="B24" s="202" t="s">
        <v>171</v>
      </c>
      <c r="C24" s="202"/>
      <c r="D24" s="100"/>
      <c r="E24" s="207"/>
      <c r="F24" s="208"/>
      <c r="G24" s="208"/>
      <c r="H24" s="208"/>
      <c r="I24" s="209"/>
    </row>
    <row r="25" spans="1:374" x14ac:dyDescent="0.15">
      <c r="A25" s="97">
        <f t="shared" si="7"/>
        <v>11</v>
      </c>
      <c r="B25" s="202" t="s">
        <v>172</v>
      </c>
      <c r="C25" s="202"/>
      <c r="D25" s="100"/>
      <c r="E25" s="207"/>
      <c r="F25" s="208"/>
      <c r="G25" s="208"/>
      <c r="H25" s="208"/>
      <c r="I25" s="209"/>
    </row>
    <row r="26" spans="1:374" x14ac:dyDescent="0.15">
      <c r="A26" s="97">
        <f t="shared" si="7"/>
        <v>12</v>
      </c>
      <c r="B26" s="202" t="s">
        <v>173</v>
      </c>
      <c r="C26" s="202"/>
      <c r="D26" s="100"/>
      <c r="E26" s="207"/>
      <c r="F26" s="208"/>
      <c r="G26" s="208"/>
      <c r="H26" s="208"/>
      <c r="I26" s="209"/>
    </row>
    <row r="27" spans="1:374" x14ac:dyDescent="0.15">
      <c r="A27" s="97">
        <f t="shared" si="7"/>
        <v>13</v>
      </c>
      <c r="B27" s="202" t="s">
        <v>174</v>
      </c>
      <c r="C27" s="202"/>
      <c r="D27" s="100"/>
      <c r="E27" s="207"/>
      <c r="F27" s="208"/>
      <c r="G27" s="208"/>
      <c r="H27" s="208"/>
      <c r="I27" s="209"/>
    </row>
    <row r="28" spans="1:374" x14ac:dyDescent="0.15">
      <c r="A28" s="97">
        <f t="shared" si="7"/>
        <v>14</v>
      </c>
      <c r="B28" s="202" t="s">
        <v>175</v>
      </c>
      <c r="C28" s="202"/>
      <c r="D28" s="100"/>
      <c r="E28" s="207"/>
      <c r="F28" s="208"/>
      <c r="G28" s="208"/>
      <c r="H28" s="208"/>
      <c r="I28" s="209"/>
    </row>
    <row r="29" spans="1:374" x14ac:dyDescent="0.15">
      <c r="A29" s="97">
        <f t="shared" si="7"/>
        <v>15</v>
      </c>
      <c r="B29" s="202" t="s">
        <v>176</v>
      </c>
      <c r="C29" s="202"/>
      <c r="D29" s="100"/>
      <c r="E29" s="207"/>
      <c r="F29" s="208"/>
      <c r="G29" s="208"/>
      <c r="H29" s="208"/>
      <c r="I29" s="209"/>
    </row>
    <row r="30" spans="1:374" x14ac:dyDescent="0.15">
      <c r="A30" s="97">
        <f t="shared" si="7"/>
        <v>16</v>
      </c>
      <c r="B30" s="202" t="s">
        <v>177</v>
      </c>
      <c r="C30" s="202"/>
      <c r="D30" s="100"/>
      <c r="E30" s="207"/>
      <c r="F30" s="208"/>
      <c r="G30" s="208"/>
      <c r="H30" s="208"/>
      <c r="I30" s="209"/>
    </row>
    <row r="31" spans="1:374" x14ac:dyDescent="0.15">
      <c r="A31" s="97">
        <f t="shared" si="7"/>
        <v>17</v>
      </c>
      <c r="B31" s="202" t="s">
        <v>178</v>
      </c>
      <c r="C31" s="202"/>
      <c r="D31" s="100"/>
      <c r="E31" s="207"/>
      <c r="F31" s="208"/>
      <c r="G31" s="208"/>
      <c r="H31" s="208"/>
      <c r="I31" s="209"/>
    </row>
    <row r="32" spans="1:374" x14ac:dyDescent="0.15">
      <c r="A32" s="97">
        <f t="shared" si="7"/>
        <v>18</v>
      </c>
      <c r="B32" s="202" t="s">
        <v>179</v>
      </c>
      <c r="C32" s="202"/>
      <c r="D32" s="100"/>
      <c r="E32" s="207"/>
      <c r="F32" s="208"/>
      <c r="G32" s="208"/>
      <c r="H32" s="208"/>
      <c r="I32" s="209"/>
    </row>
    <row r="33" spans="1:16" x14ac:dyDescent="0.15">
      <c r="A33" s="97">
        <f t="shared" si="7"/>
        <v>19</v>
      </c>
      <c r="B33" s="202" t="s">
        <v>180</v>
      </c>
      <c r="C33" s="202"/>
      <c r="D33" s="100"/>
      <c r="E33" s="207"/>
      <c r="F33" s="208"/>
      <c r="G33" s="208"/>
      <c r="H33" s="208"/>
      <c r="I33" s="209"/>
    </row>
    <row r="34" spans="1:16" x14ac:dyDescent="0.15">
      <c r="A34" s="97">
        <f t="shared" si="7"/>
        <v>20</v>
      </c>
      <c r="B34" s="202" t="s">
        <v>181</v>
      </c>
      <c r="C34" s="202"/>
      <c r="D34" s="100"/>
      <c r="E34" s="207"/>
      <c r="F34" s="208"/>
      <c r="G34" s="208"/>
      <c r="H34" s="208"/>
      <c r="I34" s="209"/>
    </row>
    <row r="35" spans="1:16" ht="25.5" customHeight="1" x14ac:dyDescent="0.15">
      <c r="E35" s="210"/>
      <c r="F35" s="211"/>
      <c r="G35" s="211"/>
      <c r="H35" s="211"/>
      <c r="I35" s="212"/>
    </row>
    <row r="36" spans="1:16" x14ac:dyDescent="0.15">
      <c r="A36" t="s">
        <v>182</v>
      </c>
      <c r="B36" t="s">
        <v>183</v>
      </c>
    </row>
    <row r="37" spans="1:16" x14ac:dyDescent="0.15">
      <c r="A37" t="s">
        <v>184</v>
      </c>
      <c r="B37" t="s">
        <v>185</v>
      </c>
      <c r="L37" s="204" t="s">
        <v>169</v>
      </c>
      <c r="M37" s="205"/>
      <c r="N37" s="205"/>
      <c r="O37" s="205"/>
      <c r="P37" s="206"/>
    </row>
    <row r="38" spans="1:16" x14ac:dyDescent="0.15">
      <c r="A38" t="s">
        <v>186</v>
      </c>
      <c r="B38" t="s">
        <v>187</v>
      </c>
      <c r="L38" s="207"/>
      <c r="M38" s="208"/>
      <c r="N38" s="208"/>
      <c r="O38" s="208"/>
      <c r="P38" s="209"/>
    </row>
    <row r="39" spans="1:16" x14ac:dyDescent="0.15">
      <c r="A39" t="s">
        <v>188</v>
      </c>
      <c r="B39" t="s">
        <v>189</v>
      </c>
      <c r="L39" s="207"/>
      <c r="M39" s="208"/>
      <c r="N39" s="208"/>
      <c r="O39" s="208"/>
      <c r="P39" s="209"/>
    </row>
    <row r="40" spans="1:16" x14ac:dyDescent="0.15">
      <c r="A40" t="s">
        <v>190</v>
      </c>
      <c r="B40" t="s">
        <v>191</v>
      </c>
      <c r="L40" s="207"/>
      <c r="M40" s="208"/>
      <c r="N40" s="208"/>
      <c r="O40" s="208"/>
      <c r="P40" s="209"/>
    </row>
    <row r="41" spans="1:16" x14ac:dyDescent="0.15">
      <c r="A41" t="s">
        <v>192</v>
      </c>
      <c r="B41" t="s">
        <v>193</v>
      </c>
      <c r="L41" s="207"/>
      <c r="M41" s="208"/>
      <c r="N41" s="208"/>
      <c r="O41" s="208"/>
      <c r="P41" s="209"/>
    </row>
    <row r="42" spans="1:16" x14ac:dyDescent="0.15">
      <c r="A42" t="s">
        <v>194</v>
      </c>
      <c r="B42" t="s">
        <v>195</v>
      </c>
      <c r="L42" s="207"/>
      <c r="M42" s="208"/>
      <c r="N42" s="208"/>
      <c r="O42" s="208"/>
      <c r="P42" s="209"/>
    </row>
    <row r="43" spans="1:16" x14ac:dyDescent="0.15">
      <c r="A43" t="s">
        <v>196</v>
      </c>
      <c r="B43" t="s">
        <v>197</v>
      </c>
      <c r="L43" s="207"/>
      <c r="M43" s="208"/>
      <c r="N43" s="208"/>
      <c r="O43" s="208"/>
      <c r="P43" s="209"/>
    </row>
    <row r="44" spans="1:16" x14ac:dyDescent="0.15">
      <c r="A44" t="s">
        <v>198</v>
      </c>
      <c r="B44" t="s">
        <v>199</v>
      </c>
      <c r="L44" s="207"/>
      <c r="M44" s="208"/>
      <c r="N44" s="208"/>
      <c r="O44" s="208"/>
      <c r="P44" s="209"/>
    </row>
    <row r="45" spans="1:16" x14ac:dyDescent="0.15">
      <c r="A45" t="s">
        <v>200</v>
      </c>
      <c r="B45" t="s">
        <v>201</v>
      </c>
      <c r="L45" s="207"/>
      <c r="M45" s="208"/>
      <c r="N45" s="208"/>
      <c r="O45" s="208"/>
      <c r="P45" s="209"/>
    </row>
    <row r="46" spans="1:16" x14ac:dyDescent="0.15">
      <c r="A46" t="s">
        <v>202</v>
      </c>
      <c r="B46" t="s">
        <v>203</v>
      </c>
      <c r="L46" s="207"/>
      <c r="M46" s="208"/>
      <c r="N46" s="208"/>
      <c r="O46" s="208"/>
      <c r="P46" s="209"/>
    </row>
    <row r="47" spans="1:16" x14ac:dyDescent="0.15">
      <c r="A47" t="s">
        <v>204</v>
      </c>
      <c r="B47" t="s">
        <v>205</v>
      </c>
      <c r="L47" s="207"/>
      <c r="M47" s="208"/>
      <c r="N47" s="208"/>
      <c r="O47" s="208"/>
      <c r="P47" s="209"/>
    </row>
    <row r="48" spans="1:16" x14ac:dyDescent="0.15">
      <c r="A48" t="s">
        <v>206</v>
      </c>
      <c r="B48" t="s">
        <v>207</v>
      </c>
      <c r="L48" s="207"/>
      <c r="M48" s="208"/>
      <c r="N48" s="208"/>
      <c r="O48" s="208"/>
      <c r="P48" s="209"/>
    </row>
    <row r="49" spans="1:16" x14ac:dyDescent="0.15">
      <c r="A49" t="s">
        <v>208</v>
      </c>
      <c r="B49" t="s">
        <v>209</v>
      </c>
      <c r="L49" s="207"/>
      <c r="M49" s="208"/>
      <c r="N49" s="208"/>
      <c r="O49" s="208"/>
      <c r="P49" s="209"/>
    </row>
    <row r="50" spans="1:16" ht="26.25" customHeight="1" x14ac:dyDescent="0.15">
      <c r="A50" t="s">
        <v>210</v>
      </c>
      <c r="B50" t="s">
        <v>211</v>
      </c>
      <c r="L50" s="210"/>
      <c r="M50" s="211"/>
      <c r="N50" s="211"/>
      <c r="O50" s="211"/>
      <c r="P50" s="212"/>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2020-02-14T01:07:53Z</cp:lastPrinted>
  <dcterms:created xsi:type="dcterms:W3CDTF">2019-12-05T07:48:25Z</dcterms:created>
  <dcterms:modified xsi:type="dcterms:W3CDTF">2020-02-14T01:08:08Z</dcterms:modified>
  <cp:category/>
</cp:coreProperties>
</file>