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05 太田市○□■△\"/>
    </mc:Choice>
  </mc:AlternateContent>
  <workbookProtection workbookAlgorithmName="SHA-512" workbookHashValue="g7wG+oPF55MvZTe1SLGsY+bqjCaAq5C6juG1Fq/JtJ05IQhsyjKAAf2bTaytkHENWO0mxss4n1kAk69aGBKkNw==" workbookSaltValue="VGqkK6UvmP0bs/BmCEmrR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LU10" i="5"/>
  <c r="MO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KE10" i="5"/>
  <c r="IP10" i="5"/>
  <c r="HB10" i="5"/>
  <c r="FM10" i="5"/>
  <c r="DX10" i="5"/>
  <c r="CI10" i="5"/>
  <c r="LT10" i="5"/>
  <c r="LJ10" i="5"/>
  <c r="JU10" i="5"/>
  <c r="IF10" i="5"/>
  <c r="GQ10" i="5"/>
  <c r="FC10" i="5"/>
  <c r="DN10" i="5"/>
  <c r="BX10" i="5"/>
  <c r="KZ10" i="5"/>
  <c r="JK10" i="5"/>
  <c r="HV10" i="5"/>
  <c r="GG10" i="5"/>
  <c r="ER10" i="5"/>
  <c r="DD10" i="5"/>
  <c r="BM10" i="5"/>
  <c r="L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MA10" i="5"/>
  <c r="LG10" i="5"/>
  <c r="JR10" i="5"/>
  <c r="IC10" i="5"/>
  <c r="GN10" i="5"/>
  <c r="EZ10" i="5"/>
  <c r="DK10" i="5"/>
  <c r="BU10" i="5"/>
  <c r="MK10" i="5"/>
  <c r="KW10" i="5"/>
  <c r="JH10" i="5"/>
  <c r="HS10" i="5"/>
  <c r="GD10" i="5"/>
  <c r="EO10" i="5"/>
  <c r="DA10" i="5"/>
  <c r="BJ10" i="5"/>
  <c r="F11" i="4"/>
  <c r="KL10" i="5"/>
  <c r="IX10" i="5"/>
  <c r="HI10" i="5"/>
  <c r="FT10" i="5"/>
  <c r="EE10" i="5"/>
  <c r="CP10" i="5"/>
  <c r="AY10" i="5"/>
  <c r="FK18" i="5"/>
  <c r="FM12" i="5"/>
  <c r="FN18" i="5"/>
  <c r="FJ18" i="5"/>
  <c r="FL12" i="5"/>
  <c r="FM18" i="5"/>
  <c r="FK12" i="5"/>
  <c r="FL18" i="5"/>
  <c r="FN12" i="5"/>
  <c r="FJ12" i="5"/>
  <c r="FB18" i="5"/>
  <c r="FD12" i="5"/>
  <c r="EZ12" i="5"/>
  <c r="FA18" i="5"/>
  <c r="FC12" i="5"/>
  <c r="FD18" i="5"/>
  <c r="EZ18" i="5"/>
  <c r="FB12" i="5"/>
  <c r="FC18" i="5"/>
  <c r="FA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LH10" i="5"/>
  <c r="JS10" i="5"/>
  <c r="ID10" i="5"/>
  <c r="GO10" i="5"/>
  <c r="FA10" i="5"/>
  <c r="DL10" i="5"/>
  <c r="BV10" i="5"/>
  <c r="ML10" i="5"/>
  <c r="KX10" i="5"/>
  <c r="JI10" i="5"/>
  <c r="HT10" i="5"/>
  <c r="GE10" i="5"/>
  <c r="EP10" i="5"/>
  <c r="DB10" i="5"/>
  <c r="BK10" i="5"/>
  <c r="KM10" i="5"/>
  <c r="IY10" i="5"/>
  <c r="HJ10" i="5"/>
  <c r="FU10" i="5"/>
  <c r="EF10" i="5"/>
  <c r="CQ10" i="5"/>
  <c r="AZ10" i="5"/>
  <c r="H11" i="4"/>
  <c r="KC10" i="5"/>
  <c r="IN10" i="5"/>
  <c r="GZ10" i="5"/>
  <c r="FK10" i="5"/>
  <c r="DV10" i="5"/>
  <c r="CG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J11" i="4"/>
  <c r="KD10" i="5"/>
  <c r="IO10" i="5"/>
  <c r="HA10" i="5"/>
  <c r="FL10" i="5"/>
  <c r="DW10" i="5"/>
  <c r="CH10" i="5"/>
  <c r="MC10" i="5"/>
  <c r="LS10" i="5"/>
  <c r="LI10" i="5"/>
  <c r="JT10" i="5"/>
  <c r="IE10" i="5"/>
  <c r="GP10" i="5"/>
  <c r="FB10" i="5"/>
  <c r="DM10" i="5"/>
  <c r="BW10" i="5"/>
  <c r="FX18" i="5"/>
  <c r="FT18" i="5"/>
  <c r="FV12" i="5"/>
  <c r="FW18" i="5"/>
  <c r="FU12" i="5"/>
  <c r="FV18" i="5"/>
  <c r="FX12" i="5"/>
  <c r="FT12" i="5"/>
  <c r="FU18" i="5"/>
  <c r="FW12" i="5"/>
</calcChain>
</file>

<file path=xl/sharedStrings.xml><?xml version="1.0" encoding="utf-8"?>
<sst xmlns="http://schemas.openxmlformats.org/spreadsheetml/2006/main" count="989" uniqueCount="270">
  <si>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</si>
  <si>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</si>
  <si>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</si>
  <si>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</si>
  <si>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</si>
  <si>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</si>
  <si>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</si>
  <si>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</si>
  <si>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</si>
  <si>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</si>
  <si>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</si>
  <si>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</si>
  <si>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</si>
  <si>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</si>
  <si>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</si>
  <si>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</si>
  <si>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</si>
  <si>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</si>
  <si>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</si>
  <si>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</si>
  <si>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</si>
  <si>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</si>
  <si>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</si>
  <si>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</si>
  <si>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</si>
  <si>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</si>
  <si>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</si>
  <si>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</si>
  <si>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</si>
  <si>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</si>
  <si>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</si>
  <si>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</si>
  <si>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</si>
  <si>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</si>
  <si>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</si>
  <si>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</si>
  <si>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</si>
  <si>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</si>
  <si>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</si>
  <si>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</si>
  <si>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</si>
  <si>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</si>
  <si>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</si>
  <si>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</si>
  <si>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</si>
  <si>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</si>
  <si>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</si>
  <si>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</si>
  <si>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</si>
  <si>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</si>
  <si>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</si>
  <si>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</si>
  <si>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</si>
  <si>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</si>
  <si>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</si>
  <si>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</si>
  <si>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</si>
  <si>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</si>
  <si>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</si>
  <si>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</si>
  <si>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</si>
  <si>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</si>
  <si>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</si>
  <si>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</si>
  <si>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</si>
  <si>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</si>
  <si>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</si>
  <si>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</si>
  <si>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</si>
  <si>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</si>
  <si>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</si>
  <si>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</si>
  <si>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</si>
  <si>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</si>
  <si>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</si>
  <si>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</si>
  <si>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</si>
  <si>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</si>
  <si>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</si>
  <si>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</si>
  <si>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</si>
  <si>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</si>
  <si>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</si>
  <si>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</si>
  <si>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</si>
  <si>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</si>
  <si>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</si>
  <si>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</si>
  <si>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</si>
  <si>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</si>
  <si>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</si>
  <si>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</si>
  <si>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</si>
  <si>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</si>
  <si>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</si>
  <si>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</si>
  <si>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</si>
  <si>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</si>
  <si>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</si>
  <si>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</si>
  <si>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</si>
  <si>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</si>
  <si>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</si>
  <si>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</si>
  <si>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</si>
  <si>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</si>
  <si>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</si>
  <si>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</si>
  <si>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</si>
  <si>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</si>
  <si>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</si>
  <si>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</si>
  <si>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</si>
  <si>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</si>
  <si>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</si>
  <si>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</si>
  <si>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102059</t>
  </si>
  <si>
    <t>47</t>
  </si>
  <si>
    <t>04</t>
  </si>
  <si>
    <t>0</t>
  </si>
  <si>
    <t>000</t>
  </si>
  <si>
    <t>群馬県　太田市</t>
  </si>
  <si>
    <t>法非適用</t>
  </si>
  <si>
    <t>電気事業</t>
  </si>
  <si>
    <t>非設置</t>
  </si>
  <si>
    <t>該当数値なし</t>
  </si>
  <si>
    <t>-</t>
  </si>
  <si>
    <t>令和15年6月30日　おおた太陽光発電所</t>
  </si>
  <si>
    <t>無</t>
  </si>
  <si>
    <t>東京電力エナジーパートナー株式会社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</si>
  <si>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</si>
  <si>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</si>
  <si>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</si>
  <si>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</si>
  <si>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</si>
  <si>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</si>
  <si>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</si>
  <si>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</si>
  <si>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</si>
  <si>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</si>
  <si>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</si>
  <si>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</si>
  <si>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</si>
  <si>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</si>
  <si>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</si>
  <si>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</si>
  <si>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</si>
  <si>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</si>
  <si>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</si>
  <si>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</si>
  <si>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</si>
  <si>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</si>
  <si>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</si>
  <si>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</si>
  <si>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</si>
  <si>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</si>
  <si>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</si>
  <si>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</si>
  <si>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</si>
  <si>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</si>
  <si>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</si>
  <si>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</si>
  <si>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</si>
  <si>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</si>
  <si>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</si>
  <si>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</si>
  <si>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</si>
  <si>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</si>
  <si>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</si>
  <si>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</si>
  <si>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</si>
  <si>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</si>
  <si>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</si>
  <si>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</si>
  <si>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</si>
  <si>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</si>
  <si>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</si>
  <si>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</si>
  <si>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</si>
  <si>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</si>
  <si>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</si>
  <si>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</si>
  <si>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</si>
  <si>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</si>
  <si>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</si>
  <si>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</si>
  <si>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</si>
  <si>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</si>
  <si>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</si>
  <si>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</si>
  <si>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</si>
  <si>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</si>
  <si>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</si>
  <si>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</si>
  <si>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</si>
  <si>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</si>
  <si>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</si>
  <si>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</si>
  <si>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</si>
  <si>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</si>
  <si>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</si>
  <si>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</si>
  <si>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</si>
  <si>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</si>
  <si>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</si>
  <si>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</si>
  <si>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</si>
  <si>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</si>
  <si>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</si>
  <si>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</si>
  <si>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</si>
  <si>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</si>
  <si>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</si>
  <si>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</si>
  <si>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</si>
  <si>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</si>
  <si>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</si>
  <si>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</si>
  <si>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</si>
  <si>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</si>
  <si>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</si>
  <si>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</si>
  <si>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</si>
  <si>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</si>
  <si>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</si>
  <si>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</si>
  <si>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</si>
  <si>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</si>
  <si>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</si>
  <si>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</si>
  <si>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</si>
  <si>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</si>
  <si>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</si>
  <si>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</si>
  <si>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</si>
  <si>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</si>
  <si>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</si>
  <si>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</si>
  <si>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</si>
  <si>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</si>
  <si>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</si>
  <si>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</si>
  <si>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</si>
  <si>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</si>
  <si>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</si>
  <si>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</si>
  <si>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</si>
  <si>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</si>
  <si>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</si>
  <si>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</si>
  <si>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</si>
  <si>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</si>
  <si>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</si>
  <si>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</si>
  <si>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</si>
  <si>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</si>
  <si>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</si>
  <si>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</si>
  <si>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</si>
  <si>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</si>
  <si>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</si>
  <si>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</si>
  <si>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</si>
  <si>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</si>
  <si>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</si>
  <si>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</si>
  <si>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今後も事業運営に必要な財源を確保しつつ、一般会計への繰り出しを通じて住民の生活環境の向上に努める方針としている。
一般会計繰り出し　8,000万円
特別会計移行前に、一般会計より太陽光発電施設整備事業用地購入等のため604,959千円を支払っているため、その弁済。
翌年度繰越金　20,685千円
</t>
    <rPh sb="133" eb="136">
      <t>ヨクネンド</t>
    </rPh>
    <rPh sb="136" eb="138">
      <t>クリコシ</t>
    </rPh>
    <rPh sb="138" eb="139">
      <t>キン</t>
    </rPh>
    <rPh sb="146" eb="147">
      <t>セン</t>
    </rPh>
    <rPh sb="147" eb="148">
      <t>エン</t>
    </rPh>
    <phoneticPr fontId="5"/>
  </si>
  <si>
    <t>・費用の主なものは、太陽光発電施設借上料、土地賃借料となっている。メガソーラーの3施設は事業実施に伴う市の事業リスクを低減するとともに安定的な施設運営を図るため、メンテナンス、施設の維持管理等を含む包括リース契約としており、負担リスクも少なく例年設備利用率は概ね一定している。今後は、学校設置の太陽光は単費で設置しているので修繕費の増加が見込まれる。
・初期投資に要する経費について企業債を活用せず、電力料収入で分割して支払う契約としているため、企業債残高対料金収入比率が算出されない。
・FIT収入割合が100％なので、今後の制度の動向に注意を払いたい。</t>
    <rPh sb="123" eb="125">
      <t>セツビ</t>
    </rPh>
    <rPh sb="125" eb="127">
      <t>リヨウ</t>
    </rPh>
    <rPh sb="138" eb="140">
      <t>コンゴ</t>
    </rPh>
    <phoneticPr fontId="5"/>
  </si>
  <si>
    <t>・排水路整備工事による費用増で結果、昨年より収益的収支比率が減となった。健全な経営を保つために、着実な設備管理等の把握と、安定的な売電収入の収益による良好な経営状況の維持していくうえで、令和2年度を目途に経営戦略を策定し、FIT適用終了後は、事業の存続含め検討する必要がある。      
安定的な収益比率が維持できると考えられ、現状の良好な経営状況を維持し、令和2年度を目途に経営戦略を策定したうえでFIT適用終了後は、事業の存続含め検討する必要がある。</t>
    <rPh sb="1" eb="6">
      <t>ハイスイロセイビ</t>
    </rPh>
    <rPh sb="6" eb="8">
      <t>コウジ</t>
    </rPh>
    <rPh sb="11" eb="13">
      <t>ヒヨウ</t>
    </rPh>
    <rPh sb="13" eb="14">
      <t>ゾウ</t>
    </rPh>
    <rPh sb="15" eb="17">
      <t>ケッカ</t>
    </rPh>
    <rPh sb="18" eb="20">
      <t>サクネン</t>
    </rPh>
    <rPh sb="36" eb="38">
      <t>ケンゼン</t>
    </rPh>
    <rPh sb="39" eb="41">
      <t>ケイエイ</t>
    </rPh>
    <rPh sb="42" eb="43">
      <t>タモ</t>
    </rPh>
    <rPh sb="51" eb="53">
      <t>セツビ</t>
    </rPh>
    <rPh sb="53" eb="55">
      <t>カンリ</t>
    </rPh>
    <rPh sb="55" eb="56">
      <t>トウ</t>
    </rPh>
    <rPh sb="57" eb="59">
      <t>ハアク</t>
    </rPh>
    <rPh sb="280" eb="282">
      <t>イジ</t>
    </rPh>
    <rPh sb="286" eb="287">
      <t>カンガ</t>
    </rPh>
    <rPh sb="306" eb="308">
      <t>レイワ</t>
    </rPh>
    <rPh sb="340" eb="342">
      <t>ソンゾク</t>
    </rPh>
    <rPh sb="348" eb="350">
      <t>ヒツヨウ</t>
    </rPh>
    <phoneticPr fontId="5"/>
  </si>
  <si>
    <t>・平成24年度に事業開始以来、機器の故障や自然災害などもなく、概ね日照も安定していることや、収入のすべてがFITからの収入であり、一定の電力収入が確保できている。
・収益的収支比率において、100％を下回ったことについては、費用額のうち、鶴生田町太陽光発電所排水路整備に伴う工事請負費等支出があったためで、また、営業収支比率ついても前年を下回ったことについては、同じく排水路整備に伴う工事請負費支出の影響が大きく起因していると考えられるが、次年度以降は工事も完了しているため、FITからの固定価格収入の安定した営業比率に戻ると推測される。
・供給原価については、天候不順による発電量に左右される部分があり、太陽光発電設備利用率についても天候に左右されてはいるが、概ね平均値を示している。
・EBITDAについてマイナスとなった主な要因は、収益の悪化ではなく、鶴生田町太陽光発電所排水路整備に伴う突発的な工事請負費等支出があったためであり工事完了により次年度以降は収益性が確保された発電事業に戻ると考えられる。</t>
    <rPh sb="83" eb="86">
      <t>シュウエキテキ</t>
    </rPh>
    <rPh sb="100" eb="102">
      <t>シタマワ</t>
    </rPh>
    <rPh sb="112" eb="114">
      <t>ヒヨウ</t>
    </rPh>
    <rPh sb="114" eb="115">
      <t>ガク</t>
    </rPh>
    <rPh sb="156" eb="158">
      <t>エイギョウ</t>
    </rPh>
    <rPh sb="158" eb="160">
      <t>シュウシ</t>
    </rPh>
    <rPh sb="160" eb="162">
      <t>ヒリツ</t>
    </rPh>
    <rPh sb="166" eb="168">
      <t>ゼンネン</t>
    </rPh>
    <rPh sb="169" eb="170">
      <t>シタ</t>
    </rPh>
    <rPh sb="181" eb="182">
      <t>ドウ</t>
    </rPh>
    <rPh sb="200" eb="202">
      <t>エイキョウ</t>
    </rPh>
    <rPh sb="203" eb="204">
      <t>オオ</t>
    </rPh>
    <rPh sb="206" eb="208">
      <t>キイン</t>
    </rPh>
    <rPh sb="213" eb="214">
      <t>カンガ</t>
    </rPh>
    <rPh sb="220" eb="223">
      <t>ジネンド</t>
    </rPh>
    <rPh sb="223" eb="225">
      <t>イコウ</t>
    </rPh>
    <rPh sb="226" eb="228">
      <t>コウジ</t>
    </rPh>
    <rPh sb="229" eb="231">
      <t>カンリョウ</t>
    </rPh>
    <rPh sb="244" eb="246">
      <t>コテイ</t>
    </rPh>
    <rPh sb="246" eb="248">
      <t>カカク</t>
    </rPh>
    <rPh sb="248" eb="250">
      <t>シュウニュウ</t>
    </rPh>
    <rPh sb="251" eb="253">
      <t>アンテイ</t>
    </rPh>
    <rPh sb="255" eb="257">
      <t>エイギョウ</t>
    </rPh>
    <rPh sb="257" eb="259">
      <t>ヒリツ</t>
    </rPh>
    <rPh sb="260" eb="261">
      <t>モド</t>
    </rPh>
    <rPh sb="263" eb="265">
      <t>スイソク</t>
    </rPh>
    <rPh sb="331" eb="332">
      <t>オオム</t>
    </rPh>
    <rPh sb="363" eb="364">
      <t>オモ</t>
    </rPh>
    <rPh sb="365" eb="367">
      <t>ヨウイン</t>
    </rPh>
    <rPh sb="431" eb="434">
      <t>シュウエキセイ</t>
    </rPh>
    <rPh sb="435" eb="437">
      <t>カクホ</t>
    </rPh>
    <rPh sb="440" eb="442">
      <t>ハツデン</t>
    </rPh>
    <rPh sb="442" eb="444">
      <t>ジギョウ</t>
    </rPh>
    <rPh sb="448" eb="449">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</si>
</sst>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101.5</c:v>
                </c:pt>
                <c:pt idx="1">
                  <c:v>101.5</c:v>
                </c:pt>
                <c:pt idx="2">
                  <c:v>100.2</c:v>
                </c:pt>
                <c:pt idx="3">
                  <c:v>102.5</c:v>
                </c:pt>
                <c:pt idx="4">
                  <c:v>97.2</c:v>
                </c:pt>
              </c:numCache>
            </c:numRef>
          </c:val>
          <c:extLst>
            <c:ext xmlns:c16="http://schemas.microsoft.com/office/drawing/2014/chart" uri="{C3380CC4-5D6E-409C-BE32-E72D297353CC}">
              <c16:uniqueId val="{00000000-8A21-41FC-873B-B6E6EF4B8540}"/>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8A21-41FC-873B-B6E6EF4B854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A21-41FC-873B-B6E6EF4B8540}"/>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78C-4EAD-AF77-74A4C039E344}"/>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C78C-4EAD-AF77-74A4C039E344}"/>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5F-4D19-A048-832D691DEA3D}"/>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5F-4D19-A048-832D691DEA3D}"/>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34-4867-8B6A-0C5D7E70A5A5}"/>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4-4867-8B6A-0C5D7E70A5A5}"/>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F0-4DBB-9DEE-29A1D85E2FF1}"/>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F0-4DBB-9DEE-29A1D85E2FF1}"/>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EB-4C7F-A688-3026A0177839}"/>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EB-4C7F-A688-3026A0177839}"/>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E-4074-8E5F-760760262CB1}"/>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E-4074-8E5F-760760262CB1}"/>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C-48BF-85DE-2B429CB085A1}"/>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C-48BF-85DE-2B429CB085A1}"/>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D-4651-A2B6-80977A273140}"/>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D-4651-A2B6-80977A273140}"/>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0F-4E1E-846C-39C2D8D6C77D}"/>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0F-4E1E-846C-39C2D8D6C77D}"/>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1-47EB-914C-DE91D8067358}"/>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1-47EB-914C-DE91D8067358}"/>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175.8</c:v>
                </c:pt>
                <c:pt idx="1">
                  <c:v>159.6</c:v>
                </c:pt>
                <c:pt idx="2">
                  <c:v>159.30000000000001</c:v>
                </c:pt>
                <c:pt idx="3">
                  <c:v>156.5</c:v>
                </c:pt>
                <c:pt idx="4">
                  <c:v>142.9</c:v>
                </c:pt>
              </c:numCache>
            </c:numRef>
          </c:val>
          <c:extLst>
            <c:ext xmlns:c16="http://schemas.microsoft.com/office/drawing/2014/chart" uri="{C3380CC4-5D6E-409C-BE32-E72D297353CC}">
              <c16:uniqueId val="{00000000-B933-497D-B76A-C5ABC41E111F}"/>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B933-497D-B76A-C5ABC41E111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933-497D-B76A-C5ABC41E111F}"/>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19-49DB-B17B-033F36F4728B}"/>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19-49DB-B17B-033F36F4728B}"/>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DA-42EB-AED6-A7B141BF2D26}"/>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DA-42EB-AED6-A7B141BF2D26}"/>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B-440F-B5C9-66F40342424D}"/>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B-440F-B5C9-66F40342424D}"/>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68-45A8-816F-C11396FA3BF7}"/>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68-45A8-816F-C11396FA3BF7}"/>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D-438D-8C67-E03618AA3545}"/>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D-438D-8C67-E03618AA3545}"/>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D89-485E-9F3E-9A9594EC3D3A}"/>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89-485E-9F3E-9A9594EC3D3A}"/>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16.600000000000001</c:v>
                </c:pt>
                <c:pt idx="1">
                  <c:v>14.5</c:v>
                </c:pt>
                <c:pt idx="2">
                  <c:v>15</c:v>
                </c:pt>
                <c:pt idx="3">
                  <c:v>14.9</c:v>
                </c:pt>
                <c:pt idx="4">
                  <c:v>14.1</c:v>
                </c:pt>
              </c:numCache>
            </c:numRef>
          </c:val>
          <c:extLst>
            <c:ext xmlns:c16="http://schemas.microsoft.com/office/drawing/2014/chart" uri="{C3380CC4-5D6E-409C-BE32-E72D297353CC}">
              <c16:uniqueId val="{00000000-FC8C-4C07-AA3E-0FE7BFEB3571}"/>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FC8C-4C07-AA3E-0FE7BFEB3571}"/>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c:v>
                </c:pt>
                <c:pt idx="2">
                  <c:v>0.2</c:v>
                </c:pt>
                <c:pt idx="3">
                  <c:v>0</c:v>
                </c:pt>
                <c:pt idx="4">
                  <c:v>0</c:v>
                </c:pt>
              </c:numCache>
            </c:numRef>
          </c:val>
          <c:extLst>
            <c:ext xmlns:c16="http://schemas.microsoft.com/office/drawing/2014/chart" uri="{C3380CC4-5D6E-409C-BE32-E72D297353CC}">
              <c16:uniqueId val="{00000000-EF7E-4C5D-9404-8F144FCF7E4B}"/>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EF7E-4C5D-9404-8F144FCF7E4B}"/>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F2F-47FD-AC69-C05F959BA53B}"/>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BF2F-47FD-AC69-C05F959BA53B}"/>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0D3-4EF2-9F61-457D511DB29A}"/>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D3-4EF2-9F61-457D511DB29A}"/>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7-4702-88C5-142615C9EE0C}"/>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7-4702-88C5-142615C9EE0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7F7-4702-88C5-142615C9EE0C}"/>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D6B-4DFB-B50E-ED970E50D724}"/>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1D6B-4DFB-B50E-ED970E50D724}"/>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42461.7</c:v>
                </c:pt>
                <c:pt idx="1">
                  <c:v>42174.400000000001</c:v>
                </c:pt>
                <c:pt idx="2">
                  <c:v>43380.7</c:v>
                </c:pt>
                <c:pt idx="3">
                  <c:v>42445.8</c:v>
                </c:pt>
                <c:pt idx="4">
                  <c:v>45415.7</c:v>
                </c:pt>
              </c:numCache>
            </c:numRef>
          </c:val>
          <c:extLst>
            <c:ext xmlns:c16="http://schemas.microsoft.com/office/drawing/2014/chart" uri="{C3380CC4-5D6E-409C-BE32-E72D297353CC}">
              <c16:uniqueId val="{00000000-9066-4184-A4FA-B92C699D7FCF}"/>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9066-4184-A4FA-B92C699D7FCF}"/>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3822</c:v>
                </c:pt>
                <c:pt idx="1">
                  <c:v>4236</c:v>
                </c:pt>
                <c:pt idx="2">
                  <c:v>593</c:v>
                </c:pt>
                <c:pt idx="3">
                  <c:v>6987</c:v>
                </c:pt>
                <c:pt idx="4">
                  <c:v>-8000</c:v>
                </c:pt>
              </c:numCache>
            </c:numRef>
          </c:val>
          <c:extLst>
            <c:ext xmlns:c16="http://schemas.microsoft.com/office/drawing/2014/chart" uri="{C3380CC4-5D6E-409C-BE32-E72D297353CC}">
              <c16:uniqueId val="{00000000-A0F2-407F-AB26-6A32471FE5AE}"/>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A0F2-407F-AB26-6A32471FE5AE}"/>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16.600000000000001</c:v>
                </c:pt>
                <c:pt idx="1">
                  <c:v>14.5</c:v>
                </c:pt>
                <c:pt idx="2">
                  <c:v>15</c:v>
                </c:pt>
                <c:pt idx="3">
                  <c:v>14.9</c:v>
                </c:pt>
                <c:pt idx="4">
                  <c:v>14.1</c:v>
                </c:pt>
              </c:numCache>
            </c:numRef>
          </c:val>
          <c:extLst>
            <c:ext xmlns:c16="http://schemas.microsoft.com/office/drawing/2014/chart" uri="{C3380CC4-5D6E-409C-BE32-E72D297353CC}">
              <c16:uniqueId val="{00000000-8704-4F88-AED2-198ADFE7EF1E}"/>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8704-4F88-AED2-198ADFE7EF1E}"/>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0.2</c:v>
                </c:pt>
                <c:pt idx="3">
                  <c:v>0</c:v>
                </c:pt>
                <c:pt idx="4">
                  <c:v>0</c:v>
                </c:pt>
              </c:numCache>
            </c:numRef>
          </c:val>
          <c:extLst>
            <c:ext xmlns:c16="http://schemas.microsoft.com/office/drawing/2014/chart" uri="{C3380CC4-5D6E-409C-BE32-E72D297353CC}">
              <c16:uniqueId val="{00000000-C8D6-4E8F-80AE-00B67A6577E7}"/>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C8D6-4E8F-80AE-00B67A6577E7}"/>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034-481E-86B7-18368688A47A}"/>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F034-481E-86B7-18368688A47A}"/>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F0-45C3-BE79-3F8CAD9B92BC}"/>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F0-45C3-BE79-3F8CAD9B92BC}"/>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4872" y="7339931"/>
          <a:ext cx="5688086" cy="2923935"/>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54801" y="7339931"/>
          <a:ext cx="5681284" cy="2923935"/>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07926" y="7339931"/>
          <a:ext cx="5688087" cy="2923935"/>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71937" y="7339931"/>
          <a:ext cx="5690808" cy="2923935"/>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52276" y="7339931"/>
          <a:ext cx="5697611" cy="2923935"/>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2373" y="12211483"/>
          <a:ext cx="5686265" cy="2850332"/>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2373" y="15211859"/>
          <a:ext cx="5686265" cy="2834096"/>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2373" y="18213315"/>
          <a:ext cx="5686265" cy="2834097"/>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2373" y="21197455"/>
          <a:ext cx="5686265" cy="2834098"/>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2373" y="24152371"/>
          <a:ext cx="5686265" cy="2834096"/>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97329" y="12211483"/>
          <a:ext cx="5182453" cy="2850332"/>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97329" y="15211859"/>
          <a:ext cx="5182453" cy="2834096"/>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97329" y="18213315"/>
          <a:ext cx="5182453" cy="2834097"/>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97329" y="21197455"/>
          <a:ext cx="5182453" cy="2834098"/>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97329" y="24152371"/>
          <a:ext cx="5182453" cy="2834096"/>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73139" y="12211483"/>
          <a:ext cx="5191977" cy="2850332"/>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73139" y="15211859"/>
          <a:ext cx="5191977" cy="2834096"/>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73139" y="18213315"/>
          <a:ext cx="5191977" cy="2834097"/>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73139" y="21197455"/>
          <a:ext cx="5191977" cy="2834098"/>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73139" y="24152371"/>
          <a:ext cx="5191977" cy="2834096"/>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27300" y="12211483"/>
          <a:ext cx="5191978" cy="2850332"/>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27300" y="15211859"/>
          <a:ext cx="5191978" cy="2834096"/>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27300" y="18213315"/>
          <a:ext cx="5191978" cy="2834097"/>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27300" y="21197455"/>
          <a:ext cx="5191978" cy="2834098"/>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27300" y="24152371"/>
          <a:ext cx="5191978" cy="2834096"/>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38983" y="12211483"/>
          <a:ext cx="5191977" cy="2850332"/>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38983" y="15211859"/>
          <a:ext cx="5191977" cy="2834096"/>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38983" y="18213315"/>
          <a:ext cx="5191977" cy="2834097"/>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38983" y="21197455"/>
          <a:ext cx="5191977" cy="2834098"/>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38983" y="24152371"/>
          <a:ext cx="5191977" cy="2834096"/>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74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74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74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74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74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75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75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75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75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75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75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75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75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758"/>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759"/>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760"/>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761"/>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762"/>
                </a:ext>
              </a:extLst>
            </xdr:cNvPicPr>
          </xdr:nvPicPr>
          <xdr:blipFill>
            <a:blip xmlns:r="http://schemas.openxmlformats.org/officeDocument/2006/relationships" r:embed="rId45"/>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763"/>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764"/>
                </a:ext>
              </a:extLst>
            </xdr:cNvPicPr>
          </xdr:nvPicPr>
          <xdr:blipFill>
            <a:blip xmlns:r="http://schemas.openxmlformats.org/officeDocument/2006/relationships" r:embed="rId45"/>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765"/>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766"/>
                </a:ext>
              </a:extLst>
            </xdr:cNvPicPr>
          </xdr:nvPicPr>
          <xdr:blipFill>
            <a:blip xmlns:r="http://schemas.openxmlformats.org/officeDocument/2006/relationships" r:embed="rId47"/>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767"/>
                </a:ext>
              </a:extLst>
            </xdr:cNvPicPr>
          </xdr:nvPicPr>
          <xdr:blipFill>
            <a:blip xmlns:r="http://schemas.openxmlformats.org/officeDocument/2006/relationships" r:embed="rId47"/>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76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769"/>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770"/>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771"/>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772"/>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77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774"/>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775"/>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776"/>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777"/>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778"/>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779"/>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780"/>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781"/>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782"/>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783"/>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784"/>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785"/>
                </a:ext>
              </a:extLst>
            </xdr:cNvPicPr>
          </xdr:nvPicPr>
          <xdr:blipFill>
            <a:blip xmlns:r="http://schemas.openxmlformats.org/officeDocument/2006/relationships" r:embed="rId52"/>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786"/>
                </a:ext>
              </a:extLst>
            </xdr:cNvPicPr>
          </xdr:nvPicPr>
          <xdr:blipFill>
            <a:blip xmlns:r="http://schemas.openxmlformats.org/officeDocument/2006/relationships" r:embed="rId52"/>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787"/>
                </a:ext>
              </a:extLst>
            </xdr:cNvPicPr>
          </xdr:nvPicPr>
          <xdr:blipFill>
            <a:blip xmlns:r="http://schemas.openxmlformats.org/officeDocument/2006/relationships" r:embed="rId52"/>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788"/>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789"/>
                </a:ext>
              </a:extLst>
            </xdr:cNvPicPr>
          </xdr:nvPicPr>
          <xdr:blipFill>
            <a:blip xmlns:r="http://schemas.openxmlformats.org/officeDocument/2006/relationships" r:embed="rId52"/>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790"/>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791"/>
                </a:ext>
              </a:extLst>
            </xdr:cNvPicPr>
          </xdr:nvPicPr>
          <xdr:blipFill>
            <a:blip xmlns:r="http://schemas.openxmlformats.org/officeDocument/2006/relationships" r:embed="rId53"/>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792"/>
                </a:ext>
              </a:extLst>
            </xdr:cNvPicPr>
          </xdr:nvPicPr>
          <xdr:blipFill>
            <a:blip xmlns:r="http://schemas.openxmlformats.org/officeDocument/2006/relationships" r:embed="rId53"/>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80" zoomScaleNormal="80" zoomScaleSheetLayoutView="25"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太田市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266</v>
      </c>
      <c r="T3" s="132"/>
      <c r="U3" s="132"/>
      <c r="V3" s="132"/>
      <c r="W3" s="132"/>
      <c r="X3" s="132"/>
      <c r="Y3" s="132"/>
      <c r="Z3" s="132"/>
      <c r="AA3" s="132"/>
      <c r="AB3" s="132"/>
      <c r="AC3" s="132"/>
      <c r="AD3" s="132"/>
      <c r="AE3" s="132"/>
      <c r="AF3" s="132"/>
      <c r="AG3" s="132"/>
      <c r="AH3" s="133"/>
      <c r="AI3" s="1"/>
      <c r="AJ3" s="1"/>
      <c r="AK3" s="118" t="s">
        <v>269</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4</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6225</v>
      </c>
      <c r="G15" s="171"/>
      <c r="H15" s="171">
        <f>データ!AM6</f>
        <v>6632</v>
      </c>
      <c r="I15" s="171"/>
      <c r="J15" s="171">
        <f>データ!AN6</f>
        <v>6847</v>
      </c>
      <c r="K15" s="171"/>
      <c r="L15" s="171">
        <f>データ!AO6</f>
        <v>6783</v>
      </c>
      <c r="M15" s="171"/>
      <c r="N15" s="172">
        <f>データ!AP6</f>
        <v>6431</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6225</v>
      </c>
      <c r="G16" s="177"/>
      <c r="H16" s="177">
        <f>データ!AR6</f>
        <v>6632</v>
      </c>
      <c r="I16" s="177"/>
      <c r="J16" s="177">
        <f>データ!AS6</f>
        <v>6847</v>
      </c>
      <c r="K16" s="177"/>
      <c r="L16" s="177">
        <f>データ!AT6</f>
        <v>6783</v>
      </c>
      <c r="M16" s="177"/>
      <c r="N16" s="166">
        <f>データ!AU6</f>
        <v>6431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259074</v>
      </c>
      <c r="J19" s="180"/>
      <c r="K19" s="180"/>
      <c r="L19" s="180">
        <f>データ!AX6</f>
        <v>259074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5" t="s">
        <v>267</v>
      </c>
      <c r="AL40" s="186"/>
      <c r="AM40" s="186"/>
      <c r="AN40" s="186"/>
      <c r="AO40" s="186"/>
      <c r="AP40" s="186"/>
      <c r="AQ40" s="187"/>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5"/>
      <c r="AL41" s="186"/>
      <c r="AM41" s="186"/>
      <c r="AN41" s="186"/>
      <c r="AO41" s="186"/>
      <c r="AP41" s="186"/>
      <c r="AQ41" s="187"/>
    </row>
    <row r="42" spans="1:43" ht="43.35" customHeight="1" x14ac:dyDescent="0.15">
      <c r="A42" s="1"/>
      <c r="B42" s="191"/>
      <c r="C42" s="192"/>
      <c r="D42" s="192"/>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5"/>
      <c r="AL42" s="186"/>
      <c r="AM42" s="186"/>
      <c r="AN42" s="186"/>
      <c r="AO42" s="186"/>
      <c r="AP42" s="186"/>
      <c r="AQ42" s="187"/>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5"/>
      <c r="AL43" s="186"/>
      <c r="AM43" s="186"/>
      <c r="AN43" s="186"/>
      <c r="AO43" s="186"/>
      <c r="AP43" s="186"/>
      <c r="AQ43" s="187"/>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5"/>
      <c r="AL44" s="186"/>
      <c r="AM44" s="186"/>
      <c r="AN44" s="186"/>
      <c r="AO44" s="186"/>
      <c r="AP44" s="186"/>
      <c r="AQ44" s="187"/>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5"/>
      <c r="AL45" s="186"/>
      <c r="AM45" s="186"/>
      <c r="AN45" s="186"/>
      <c r="AO45" s="186"/>
      <c r="AP45" s="186"/>
      <c r="AQ45" s="187"/>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5"/>
      <c r="AL46" s="186"/>
      <c r="AM46" s="186"/>
      <c r="AN46" s="186"/>
      <c r="AO46" s="186"/>
      <c r="AP46" s="186"/>
      <c r="AQ46" s="187"/>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5"/>
      <c r="AL47" s="186"/>
      <c r="AM47" s="186"/>
      <c r="AN47" s="186"/>
      <c r="AO47" s="186"/>
      <c r="AP47" s="186"/>
      <c r="AQ47" s="187"/>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5"/>
      <c r="AL48" s="186"/>
      <c r="AM48" s="186"/>
      <c r="AN48" s="186"/>
      <c r="AO48" s="186"/>
      <c r="AP48" s="186"/>
      <c r="AQ48" s="187"/>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5"/>
      <c r="AL49" s="186"/>
      <c r="AM49" s="186"/>
      <c r="AN49" s="186"/>
      <c r="AO49" s="186"/>
      <c r="AP49" s="186"/>
      <c r="AQ49" s="187"/>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5"/>
      <c r="AL50" s="186"/>
      <c r="AM50" s="186"/>
      <c r="AN50" s="186"/>
      <c r="AO50" s="186"/>
      <c r="AP50" s="186"/>
      <c r="AQ50" s="187"/>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5"/>
      <c r="AL51" s="186"/>
      <c r="AM51" s="186"/>
      <c r="AN51" s="186"/>
      <c r="AO51" s="186"/>
      <c r="AP51" s="186"/>
      <c r="AQ51" s="187"/>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5"/>
      <c r="AL52" s="186"/>
      <c r="AM52" s="186"/>
      <c r="AN52" s="186"/>
      <c r="AO52" s="186"/>
      <c r="AP52" s="186"/>
      <c r="AQ52" s="187"/>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5"/>
      <c r="AL53" s="186"/>
      <c r="AM53" s="186"/>
      <c r="AN53" s="186"/>
      <c r="AO53" s="186"/>
      <c r="AP53" s="186"/>
      <c r="AQ53" s="187"/>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5"/>
      <c r="AL54" s="186"/>
      <c r="AM54" s="186"/>
      <c r="AN54" s="186"/>
      <c r="AO54" s="186"/>
      <c r="AP54" s="186"/>
      <c r="AQ54" s="187"/>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5"/>
      <c r="AL55" s="186"/>
      <c r="AM55" s="186"/>
      <c r="AN55" s="186"/>
      <c r="AO55" s="186"/>
      <c r="AP55" s="186"/>
      <c r="AQ55" s="187"/>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5"/>
      <c r="AL56" s="186"/>
      <c r="AM56" s="186"/>
      <c r="AN56" s="186"/>
      <c r="AO56" s="186"/>
      <c r="AP56" s="186"/>
      <c r="AQ56" s="187"/>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5"/>
      <c r="AL57" s="186"/>
      <c r="AM57" s="186"/>
      <c r="AN57" s="186"/>
      <c r="AO57" s="186"/>
      <c r="AP57" s="186"/>
      <c r="AQ57" s="187"/>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5"/>
      <c r="AL58" s="186"/>
      <c r="AM58" s="186"/>
      <c r="AN58" s="186"/>
      <c r="AO58" s="186"/>
      <c r="AP58" s="186"/>
      <c r="AQ58" s="187"/>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5"/>
      <c r="AL59" s="186"/>
      <c r="AM59" s="186"/>
      <c r="AN59" s="186"/>
      <c r="AO59" s="186"/>
      <c r="AP59" s="186"/>
      <c r="AQ59" s="187"/>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5"/>
      <c r="AL60" s="186"/>
      <c r="AM60" s="186"/>
      <c r="AN60" s="186"/>
      <c r="AO60" s="186"/>
      <c r="AP60" s="186"/>
      <c r="AQ60" s="187"/>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5"/>
      <c r="AL61" s="186"/>
      <c r="AM61" s="186"/>
      <c r="AN61" s="186"/>
      <c r="AO61" s="186"/>
      <c r="AP61" s="186"/>
      <c r="AQ61" s="187"/>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5"/>
      <c r="AL62" s="186"/>
      <c r="AM62" s="186"/>
      <c r="AN62" s="186"/>
      <c r="AO62" s="186"/>
      <c r="AP62" s="186"/>
      <c r="AQ62" s="187"/>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5"/>
      <c r="AL63" s="186"/>
      <c r="AM63" s="186"/>
      <c r="AN63" s="186"/>
      <c r="AO63" s="186"/>
      <c r="AP63" s="186"/>
      <c r="AQ63" s="187"/>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5"/>
      <c r="AL64" s="186"/>
      <c r="AM64" s="186"/>
      <c r="AN64" s="186"/>
      <c r="AO64" s="186"/>
      <c r="AP64" s="186"/>
      <c r="AQ64" s="187"/>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5"/>
      <c r="AL65" s="186"/>
      <c r="AM65" s="186"/>
      <c r="AN65" s="186"/>
      <c r="AO65" s="186"/>
      <c r="AP65" s="186"/>
      <c r="AQ65" s="187"/>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5"/>
      <c r="AL66" s="186"/>
      <c r="AM66" s="186"/>
      <c r="AN66" s="186"/>
      <c r="AO66" s="186"/>
      <c r="AP66" s="186"/>
      <c r="AQ66" s="187"/>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5"/>
      <c r="AL67" s="186"/>
      <c r="AM67" s="186"/>
      <c r="AN67" s="186"/>
      <c r="AO67" s="186"/>
      <c r="AP67" s="186"/>
      <c r="AQ67" s="187"/>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5"/>
      <c r="AL68" s="186"/>
      <c r="AM68" s="186"/>
      <c r="AN68" s="186"/>
      <c r="AO68" s="186"/>
      <c r="AP68" s="186"/>
      <c r="AQ68" s="187"/>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5"/>
      <c r="AL69" s="186"/>
      <c r="AM69" s="186"/>
      <c r="AN69" s="186"/>
      <c r="AO69" s="186"/>
      <c r="AP69" s="186"/>
      <c r="AQ69" s="187"/>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5"/>
      <c r="AL70" s="186"/>
      <c r="AM70" s="186"/>
      <c r="AN70" s="186"/>
      <c r="AO70" s="186"/>
      <c r="AP70" s="186"/>
      <c r="AQ70" s="187"/>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5"/>
      <c r="AL71" s="186"/>
      <c r="AM71" s="186"/>
      <c r="AN71" s="186"/>
      <c r="AO71" s="186"/>
      <c r="AP71" s="186"/>
      <c r="AQ71" s="187"/>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5"/>
      <c r="AL72" s="186"/>
      <c r="AM72" s="186"/>
      <c r="AN72" s="186"/>
      <c r="AO72" s="186"/>
      <c r="AP72" s="186"/>
      <c r="AQ72" s="187"/>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5"/>
      <c r="AL73" s="186"/>
      <c r="AM73" s="186"/>
      <c r="AN73" s="186"/>
      <c r="AO73" s="186"/>
      <c r="AP73" s="186"/>
      <c r="AQ73" s="187"/>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5"/>
      <c r="AL74" s="186"/>
      <c r="AM74" s="186"/>
      <c r="AN74" s="186"/>
      <c r="AO74" s="186"/>
      <c r="AP74" s="186"/>
      <c r="AQ74" s="187"/>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5"/>
      <c r="AL75" s="186"/>
      <c r="AM75" s="186"/>
      <c r="AN75" s="186"/>
      <c r="AO75" s="186"/>
      <c r="AP75" s="186"/>
      <c r="AQ75" s="187"/>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5"/>
      <c r="AL76" s="186"/>
      <c r="AM76" s="186"/>
      <c r="AN76" s="186"/>
      <c r="AO76" s="186"/>
      <c r="AP76" s="186"/>
      <c r="AQ76" s="187"/>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5"/>
      <c r="AL77" s="186"/>
      <c r="AM77" s="186"/>
      <c r="AN77" s="186"/>
      <c r="AO77" s="186"/>
      <c r="AP77" s="186"/>
      <c r="AQ77" s="187"/>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5"/>
      <c r="AL78" s="186"/>
      <c r="AM78" s="186"/>
      <c r="AN78" s="186"/>
      <c r="AO78" s="186"/>
      <c r="AP78" s="186"/>
      <c r="AQ78" s="187"/>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5"/>
      <c r="AL79" s="186"/>
      <c r="AM79" s="186"/>
      <c r="AN79" s="186"/>
      <c r="AO79" s="186"/>
      <c r="AP79" s="186"/>
      <c r="AQ79" s="187"/>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5"/>
      <c r="AL80" s="186"/>
      <c r="AM80" s="186"/>
      <c r="AN80" s="186"/>
      <c r="AO80" s="186"/>
      <c r="AP80" s="186"/>
      <c r="AQ80" s="187"/>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5"/>
      <c r="AL81" s="186"/>
      <c r="AM81" s="186"/>
      <c r="AN81" s="186"/>
      <c r="AO81" s="186"/>
      <c r="AP81" s="186"/>
      <c r="AQ81" s="187"/>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5"/>
      <c r="AL82" s="186"/>
      <c r="AM82" s="186"/>
      <c r="AN82" s="186"/>
      <c r="AO82" s="186"/>
      <c r="AP82" s="186"/>
      <c r="AQ82" s="187"/>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5"/>
      <c r="AL83" s="186"/>
      <c r="AM83" s="186"/>
      <c r="AN83" s="186"/>
      <c r="AO83" s="186"/>
      <c r="AP83" s="186"/>
      <c r="AQ83" s="187"/>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5"/>
      <c r="AL84" s="186"/>
      <c r="AM84" s="186"/>
      <c r="AN84" s="186"/>
      <c r="AO84" s="186"/>
      <c r="AP84" s="186"/>
      <c r="AQ84" s="187"/>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5"/>
      <c r="AL85" s="186"/>
      <c r="AM85" s="186"/>
      <c r="AN85" s="186"/>
      <c r="AO85" s="186"/>
      <c r="AP85" s="186"/>
      <c r="AQ85" s="187"/>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5"/>
      <c r="AL86" s="186"/>
      <c r="AM86" s="186"/>
      <c r="AN86" s="186"/>
      <c r="AO86" s="186"/>
      <c r="AP86" s="186"/>
      <c r="AQ86" s="187"/>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5"/>
      <c r="AL87" s="186"/>
      <c r="AM87" s="186"/>
      <c r="AN87" s="186"/>
      <c r="AO87" s="186"/>
      <c r="AP87" s="186"/>
      <c r="AQ87" s="187"/>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5"/>
      <c r="AL88" s="186"/>
      <c r="AM88" s="186"/>
      <c r="AN88" s="186"/>
      <c r="AO88" s="186"/>
      <c r="AP88" s="186"/>
      <c r="AQ88" s="187"/>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5"/>
      <c r="AL89" s="186"/>
      <c r="AM89" s="186"/>
      <c r="AN89" s="186"/>
      <c r="AO89" s="186"/>
      <c r="AP89" s="186"/>
      <c r="AQ89" s="187"/>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5"/>
      <c r="AL90" s="186"/>
      <c r="AM90" s="186"/>
      <c r="AN90" s="186"/>
      <c r="AO90" s="186"/>
      <c r="AP90" s="186"/>
      <c r="AQ90" s="187"/>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5"/>
      <c r="AL91" s="186"/>
      <c r="AM91" s="186"/>
      <c r="AN91" s="186"/>
      <c r="AO91" s="186"/>
      <c r="AP91" s="186"/>
      <c r="AQ91" s="187"/>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5"/>
      <c r="AL92" s="186"/>
      <c r="AM92" s="186"/>
      <c r="AN92" s="186"/>
      <c r="AO92" s="186"/>
      <c r="AP92" s="186"/>
      <c r="AQ92" s="187"/>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5"/>
      <c r="AL93" s="186"/>
      <c r="AM93" s="186"/>
      <c r="AN93" s="186"/>
      <c r="AO93" s="186"/>
      <c r="AP93" s="186"/>
      <c r="AQ93" s="187"/>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5"/>
      <c r="AL94" s="186"/>
      <c r="AM94" s="186"/>
      <c r="AN94" s="186"/>
      <c r="AO94" s="186"/>
      <c r="AP94" s="186"/>
      <c r="AQ94" s="187"/>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5"/>
      <c r="AL95" s="186"/>
      <c r="AM95" s="186"/>
      <c r="AN95" s="186"/>
      <c r="AO95" s="186"/>
      <c r="AP95" s="186"/>
      <c r="AQ95" s="187"/>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88"/>
      <c r="AL96" s="189"/>
      <c r="AM96" s="189"/>
      <c r="AN96" s="189"/>
      <c r="AO96" s="189"/>
      <c r="AP96" s="189"/>
      <c r="AQ96" s="190"/>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3"/>
      <c r="AL98" s="194"/>
      <c r="AM98" s="194"/>
      <c r="AN98" s="194"/>
      <c r="AO98" s="194"/>
      <c r="AP98" s="194"/>
      <c r="AQ98" s="195"/>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6" t="s">
        <v>268</v>
      </c>
      <c r="AL99" s="197"/>
      <c r="AM99" s="197"/>
      <c r="AN99" s="197"/>
      <c r="AO99" s="197"/>
      <c r="AP99" s="197"/>
      <c r="AQ99" s="198"/>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6"/>
      <c r="AL100" s="197"/>
      <c r="AM100" s="197"/>
      <c r="AN100" s="197"/>
      <c r="AO100" s="197"/>
      <c r="AP100" s="197"/>
      <c r="AQ100" s="198"/>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6"/>
      <c r="AL101" s="197"/>
      <c r="AM101" s="197"/>
      <c r="AN101" s="197"/>
      <c r="AO101" s="197"/>
      <c r="AP101" s="197"/>
      <c r="AQ101" s="198"/>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6"/>
      <c r="AL102" s="197"/>
      <c r="AM102" s="197"/>
      <c r="AN102" s="197"/>
      <c r="AO102" s="197"/>
      <c r="AP102" s="197"/>
      <c r="AQ102" s="198"/>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6"/>
      <c r="AL103" s="197"/>
      <c r="AM103" s="197"/>
      <c r="AN103" s="197"/>
      <c r="AO103" s="197"/>
      <c r="AP103" s="197"/>
      <c r="AQ103" s="198"/>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6"/>
      <c r="AL104" s="197"/>
      <c r="AM104" s="197"/>
      <c r="AN104" s="197"/>
      <c r="AO104" s="197"/>
      <c r="AP104" s="197"/>
      <c r="AQ104" s="198"/>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6"/>
      <c r="AL105" s="197"/>
      <c r="AM105" s="197"/>
      <c r="AN105" s="197"/>
      <c r="AO105" s="197"/>
      <c r="AP105" s="197"/>
      <c r="AQ105" s="198"/>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6"/>
      <c r="AL106" s="197"/>
      <c r="AM106" s="197"/>
      <c r="AN106" s="197"/>
      <c r="AO106" s="197"/>
      <c r="AP106" s="197"/>
      <c r="AQ106" s="198"/>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6"/>
      <c r="AL107" s="197"/>
      <c r="AM107" s="197"/>
      <c r="AN107" s="197"/>
      <c r="AO107" s="197"/>
      <c r="AP107" s="197"/>
      <c r="AQ107" s="198"/>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6"/>
      <c r="AL108" s="197"/>
      <c r="AM108" s="197"/>
      <c r="AN108" s="197"/>
      <c r="AO108" s="197"/>
      <c r="AP108" s="197"/>
      <c r="AQ108" s="198"/>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6"/>
      <c r="AL109" s="197"/>
      <c r="AM109" s="197"/>
      <c r="AN109" s="197"/>
      <c r="AO109" s="197"/>
      <c r="AP109" s="197"/>
      <c r="AQ109" s="198"/>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6"/>
      <c r="AL110" s="197"/>
      <c r="AM110" s="197"/>
      <c r="AN110" s="197"/>
      <c r="AO110" s="197"/>
      <c r="AP110" s="197"/>
      <c r="AQ110" s="198"/>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6"/>
      <c r="AL111" s="197"/>
      <c r="AM111" s="197"/>
      <c r="AN111" s="197"/>
      <c r="AO111" s="197"/>
      <c r="AP111" s="197"/>
      <c r="AQ111" s="198"/>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6"/>
      <c r="AL112" s="197"/>
      <c r="AM112" s="197"/>
      <c r="AN112" s="197"/>
      <c r="AO112" s="197"/>
      <c r="AP112" s="197"/>
      <c r="AQ112" s="198"/>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6"/>
      <c r="AL113" s="197"/>
      <c r="AM113" s="197"/>
      <c r="AN113" s="197"/>
      <c r="AO113" s="197"/>
      <c r="AP113" s="197"/>
      <c r="AQ113" s="198"/>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6"/>
      <c r="AL114" s="197"/>
      <c r="AM114" s="197"/>
      <c r="AN114" s="197"/>
      <c r="AO114" s="197"/>
      <c r="AP114" s="197"/>
      <c r="AQ114" s="198"/>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6"/>
      <c r="AL115" s="197"/>
      <c r="AM115" s="197"/>
      <c r="AN115" s="197"/>
      <c r="AO115" s="197"/>
      <c r="AP115" s="197"/>
      <c r="AQ115" s="198"/>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6"/>
      <c r="AL116" s="197"/>
      <c r="AM116" s="197"/>
      <c r="AN116" s="197"/>
      <c r="AO116" s="197"/>
      <c r="AP116" s="197"/>
      <c r="AQ116" s="198"/>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9"/>
      <c r="AL117" s="200"/>
      <c r="AM117" s="200"/>
      <c r="AN117" s="200"/>
      <c r="AO117" s="200"/>
      <c r="AP117" s="200"/>
      <c r="AQ117" s="201"/>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oxZo+GMqe/DUD+6baAj+wymXXGc4BbGYqXSj87UvxYGzp/lIw4g2gS4ecAPJX0n1saozUJEOT36px2RJY0WM9w==" saltValue="ItULhNjKtAo/b0fYsI9zo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2018</v>
      </c>
      <c r="C6" s="67" t="str">
        <f t="shared" ref="C6:AX6" si="6">C7</f>
        <v>102059</v>
      </c>
      <c r="D6" s="67" t="str">
        <f t="shared" si="6"/>
        <v>47</v>
      </c>
      <c r="E6" s="67" t="str">
        <f t="shared" si="6"/>
        <v>04</v>
      </c>
      <c r="F6" s="67" t="str">
        <f t="shared" si="6"/>
        <v>0</v>
      </c>
      <c r="G6" s="67" t="str">
        <f t="shared" si="6"/>
        <v>000</v>
      </c>
      <c r="H6" s="67" t="str">
        <f t="shared" si="6"/>
        <v>群馬県　太田市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4</v>
      </c>
      <c r="Q6" s="69" t="str">
        <f t="shared" si="6"/>
        <v>-</v>
      </c>
      <c r="R6" s="70" t="str">
        <f>R7</f>
        <v>令和15年6月30日　おおた太陽光発電所</v>
      </c>
      <c r="S6" s="71" t="str">
        <f t="shared" si="6"/>
        <v>令和15年6月30日　おおた太陽光発電所</v>
      </c>
      <c r="T6" s="67" t="str">
        <f t="shared" si="6"/>
        <v>無</v>
      </c>
      <c r="U6" s="71" t="str">
        <f t="shared" si="6"/>
        <v>東京電力エナジーパートナー株式会社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6225</v>
      </c>
      <c r="AM6" s="69">
        <f t="shared" si="6"/>
        <v>6632</v>
      </c>
      <c r="AN6" s="69">
        <f t="shared" si="6"/>
        <v>6847</v>
      </c>
      <c r="AO6" s="69">
        <f t="shared" si="6"/>
        <v>6783</v>
      </c>
      <c r="AP6" s="69">
        <f t="shared" si="6"/>
        <v>6431</v>
      </c>
      <c r="AQ6" s="69">
        <f t="shared" si="6"/>
        <v>6225</v>
      </c>
      <c r="AR6" s="69">
        <f t="shared" si="6"/>
        <v>6632</v>
      </c>
      <c r="AS6" s="69">
        <f t="shared" si="6"/>
        <v>6847</v>
      </c>
      <c r="AT6" s="69">
        <f t="shared" si="6"/>
        <v>6783</v>
      </c>
      <c r="AU6" s="69">
        <f t="shared" si="6"/>
        <v>6431</v>
      </c>
      <c r="AV6" s="69" t="str">
        <f t="shared" si="6"/>
        <v>-</v>
      </c>
      <c r="AW6" s="69">
        <f t="shared" si="6"/>
        <v>259074</v>
      </c>
      <c r="AX6" s="69">
        <f t="shared" si="6"/>
        <v>259074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4</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v>6225</v>
      </c>
      <c r="AM7" s="80">
        <v>6632</v>
      </c>
      <c r="AN7" s="80">
        <v>6847</v>
      </c>
      <c r="AO7" s="80">
        <v>6783</v>
      </c>
      <c r="AP7" s="80">
        <v>6431</v>
      </c>
      <c r="AQ7" s="80">
        <v>6225</v>
      </c>
      <c r="AR7" s="80">
        <v>6632</v>
      </c>
      <c r="AS7" s="80">
        <v>6847</v>
      </c>
      <c r="AT7" s="80">
        <v>6783</v>
      </c>
      <c r="AU7" s="80">
        <v>6431</v>
      </c>
      <c r="AV7" s="80" t="s">
        <v>126</v>
      </c>
      <c r="AW7" s="80">
        <v>259074</v>
      </c>
      <c r="AX7" s="80">
        <v>259074</v>
      </c>
      <c r="AY7" s="83">
        <v>101.5</v>
      </c>
      <c r="AZ7" s="83">
        <v>101.5</v>
      </c>
      <c r="BA7" s="83">
        <v>100.2</v>
      </c>
      <c r="BB7" s="83">
        <v>102.5</v>
      </c>
      <c r="BC7" s="83">
        <v>97.2</v>
      </c>
      <c r="BD7" s="83">
        <v>124.4</v>
      </c>
      <c r="BE7" s="83">
        <v>118.8</v>
      </c>
      <c r="BF7" s="83">
        <v>88.8</v>
      </c>
      <c r="BG7" s="83">
        <v>121.3</v>
      </c>
      <c r="BH7" s="83">
        <v>123.2</v>
      </c>
      <c r="BI7" s="83">
        <v>100</v>
      </c>
      <c r="BJ7" s="83">
        <v>175.8</v>
      </c>
      <c r="BK7" s="83">
        <v>159.6</v>
      </c>
      <c r="BL7" s="83">
        <v>159.30000000000001</v>
      </c>
      <c r="BM7" s="83">
        <v>156.5</v>
      </c>
      <c r="BN7" s="83">
        <v>142.9</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42461.7</v>
      </c>
      <c r="CG7" s="83">
        <v>42174.400000000001</v>
      </c>
      <c r="CH7" s="83">
        <v>43380.7</v>
      </c>
      <c r="CI7" s="83">
        <v>42445.8</v>
      </c>
      <c r="CJ7" s="83">
        <v>45415.7</v>
      </c>
      <c r="CK7" s="83">
        <v>17642.5</v>
      </c>
      <c r="CL7" s="83">
        <v>18815.8</v>
      </c>
      <c r="CM7" s="83">
        <v>22847.9</v>
      </c>
      <c r="CN7" s="83">
        <v>19199</v>
      </c>
      <c r="CO7" s="83">
        <v>19830.400000000001</v>
      </c>
      <c r="CP7" s="80">
        <v>3822</v>
      </c>
      <c r="CQ7" s="80">
        <v>4236</v>
      </c>
      <c r="CR7" s="80">
        <v>593</v>
      </c>
      <c r="CS7" s="80">
        <v>6987</v>
      </c>
      <c r="CT7" s="80">
        <v>-8000</v>
      </c>
      <c r="CU7" s="80">
        <v>58539</v>
      </c>
      <c r="CV7" s="80">
        <v>37685</v>
      </c>
      <c r="CW7" s="80">
        <v>2390</v>
      </c>
      <c r="CX7" s="80">
        <v>32739</v>
      </c>
      <c r="CY7" s="80">
        <v>34140</v>
      </c>
      <c r="CZ7" s="80">
        <v>5211</v>
      </c>
      <c r="DA7" s="83">
        <v>16.600000000000001</v>
      </c>
      <c r="DB7" s="83">
        <v>14.5</v>
      </c>
      <c r="DC7" s="83">
        <v>15</v>
      </c>
      <c r="DD7" s="83">
        <v>14.9</v>
      </c>
      <c r="DE7" s="83">
        <v>14.1</v>
      </c>
      <c r="DF7" s="83">
        <v>33.9</v>
      </c>
      <c r="DG7" s="83">
        <v>31</v>
      </c>
      <c r="DH7" s="83">
        <v>34.700000000000003</v>
      </c>
      <c r="DI7" s="83">
        <v>30</v>
      </c>
      <c r="DJ7" s="83">
        <v>30.2</v>
      </c>
      <c r="DK7" s="83">
        <v>0</v>
      </c>
      <c r="DL7" s="83">
        <v>0</v>
      </c>
      <c r="DM7" s="83">
        <v>0.2</v>
      </c>
      <c r="DN7" s="83">
        <v>0</v>
      </c>
      <c r="DO7" s="83">
        <v>0</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72.5</v>
      </c>
      <c r="EU7" s="83">
        <v>75.599999999999994</v>
      </c>
      <c r="EV7" s="83">
        <v>78.8</v>
      </c>
      <c r="EW7" s="83">
        <v>87.3</v>
      </c>
      <c r="EX7" s="83">
        <v>82.1</v>
      </c>
      <c r="EY7" s="80" t="s">
        <v>126</v>
      </c>
      <c r="EZ7" s="83" t="s">
        <v>126</v>
      </c>
      <c r="FA7" s="83" t="s">
        <v>126</v>
      </c>
      <c r="FB7" s="83" t="s">
        <v>126</v>
      </c>
      <c r="FC7" s="83" t="s">
        <v>126</v>
      </c>
      <c r="FD7" s="83" t="s">
        <v>126</v>
      </c>
      <c r="FE7" s="83">
        <v>56.1</v>
      </c>
      <c r="FF7" s="83">
        <v>61.8</v>
      </c>
      <c r="FG7" s="83">
        <v>61.6</v>
      </c>
      <c r="FH7" s="83">
        <v>57.7</v>
      </c>
      <c r="FI7" s="83">
        <v>57.6</v>
      </c>
      <c r="FJ7" s="83" t="s">
        <v>126</v>
      </c>
      <c r="FK7" s="83" t="s">
        <v>126</v>
      </c>
      <c r="FL7" s="83" t="s">
        <v>126</v>
      </c>
      <c r="FM7" s="83" t="s">
        <v>126</v>
      </c>
      <c r="FN7" s="83" t="s">
        <v>126</v>
      </c>
      <c r="FO7" s="83">
        <v>16.7</v>
      </c>
      <c r="FP7" s="83">
        <v>8.6999999999999993</v>
      </c>
      <c r="FQ7" s="83">
        <v>6.4</v>
      </c>
      <c r="FR7" s="83">
        <v>5.4</v>
      </c>
      <c r="FS7" s="83">
        <v>8.6999999999999993</v>
      </c>
      <c r="FT7" s="83" t="s">
        <v>126</v>
      </c>
      <c r="FU7" s="83" t="s">
        <v>126</v>
      </c>
      <c r="FV7" s="83" t="s">
        <v>126</v>
      </c>
      <c r="FW7" s="83" t="s">
        <v>126</v>
      </c>
      <c r="FX7" s="83" t="s">
        <v>126</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58.4</v>
      </c>
      <c r="GT7" s="83">
        <v>80.599999999999994</v>
      </c>
      <c r="GU7" s="83">
        <v>85.6</v>
      </c>
      <c r="GV7" s="83">
        <v>92</v>
      </c>
      <c r="GW7" s="83">
        <v>94.7</v>
      </c>
      <c r="GX7" s="80" t="s">
        <v>126</v>
      </c>
      <c r="GY7" s="83" t="s">
        <v>126</v>
      </c>
      <c r="GZ7" s="83" t="s">
        <v>126</v>
      </c>
      <c r="HA7" s="83" t="s">
        <v>126</v>
      </c>
      <c r="HB7" s="83" t="s">
        <v>126</v>
      </c>
      <c r="HC7" s="83" t="s">
        <v>126</v>
      </c>
      <c r="HD7" s="83">
        <v>47.4</v>
      </c>
      <c r="HE7" s="83">
        <v>46.6</v>
      </c>
      <c r="HF7" s="83">
        <v>53.1</v>
      </c>
      <c r="HG7" s="83">
        <v>63.3</v>
      </c>
      <c r="HH7" s="83">
        <v>65.099999999999994</v>
      </c>
      <c r="HI7" s="83" t="s">
        <v>126</v>
      </c>
      <c r="HJ7" s="83" t="s">
        <v>126</v>
      </c>
      <c r="HK7" s="83" t="s">
        <v>126</v>
      </c>
      <c r="HL7" s="83" t="s">
        <v>126</v>
      </c>
      <c r="HM7" s="83" t="s">
        <v>126</v>
      </c>
      <c r="HN7" s="83">
        <v>5.0999999999999996</v>
      </c>
      <c r="HO7" s="83">
        <v>14</v>
      </c>
      <c r="HP7" s="83">
        <v>8.9</v>
      </c>
      <c r="HQ7" s="83">
        <v>7.4</v>
      </c>
      <c r="HR7" s="83">
        <v>6.8</v>
      </c>
      <c r="HS7" s="83" t="s">
        <v>126</v>
      </c>
      <c r="HT7" s="83" t="s">
        <v>126</v>
      </c>
      <c r="HU7" s="83" t="s">
        <v>126</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48.2</v>
      </c>
      <c r="IS7" s="83">
        <v>50.8</v>
      </c>
      <c r="IT7" s="83">
        <v>47.7</v>
      </c>
      <c r="IU7" s="83">
        <v>46.5</v>
      </c>
      <c r="IV7" s="83">
        <v>27.1</v>
      </c>
      <c r="IW7" s="80" t="s">
        <v>126</v>
      </c>
      <c r="IX7" s="83" t="s">
        <v>126</v>
      </c>
      <c r="IY7" s="83" t="s">
        <v>126</v>
      </c>
      <c r="IZ7" s="83" t="s">
        <v>126</v>
      </c>
      <c r="JA7" s="83" t="s">
        <v>126</v>
      </c>
      <c r="JB7" s="83" t="s">
        <v>126</v>
      </c>
      <c r="JC7" s="83">
        <v>18.5</v>
      </c>
      <c r="JD7" s="83">
        <v>16.100000000000001</v>
      </c>
      <c r="JE7" s="83">
        <v>19.600000000000001</v>
      </c>
      <c r="JF7" s="83">
        <v>17.899999999999999</v>
      </c>
      <c r="JG7" s="83">
        <v>16.399999999999999</v>
      </c>
      <c r="JH7" s="83" t="s">
        <v>126</v>
      </c>
      <c r="JI7" s="83" t="s">
        <v>126</v>
      </c>
      <c r="JJ7" s="83" t="s">
        <v>126</v>
      </c>
      <c r="JK7" s="83" t="s">
        <v>126</v>
      </c>
      <c r="JL7" s="83" t="s">
        <v>126</v>
      </c>
      <c r="JM7" s="83">
        <v>46.6</v>
      </c>
      <c r="JN7" s="83">
        <v>48.3</v>
      </c>
      <c r="JO7" s="83">
        <v>48.2</v>
      </c>
      <c r="JP7" s="83">
        <v>34.5</v>
      </c>
      <c r="JQ7" s="83">
        <v>45.8</v>
      </c>
      <c r="JR7" s="83" t="s">
        <v>126</v>
      </c>
      <c r="JS7" s="83" t="s">
        <v>126</v>
      </c>
      <c r="JT7" s="83" t="s">
        <v>126</v>
      </c>
      <c r="JU7" s="83" t="s">
        <v>126</v>
      </c>
      <c r="JV7" s="83" t="s">
        <v>126</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98.4</v>
      </c>
      <c r="KR7" s="83">
        <v>98.4</v>
      </c>
      <c r="KS7" s="83">
        <v>99.1</v>
      </c>
      <c r="KT7" s="83">
        <v>98.8</v>
      </c>
      <c r="KU7" s="83">
        <v>94.9</v>
      </c>
      <c r="KV7" s="80">
        <v>5211</v>
      </c>
      <c r="KW7" s="83">
        <v>16.600000000000001</v>
      </c>
      <c r="KX7" s="83">
        <v>14.5</v>
      </c>
      <c r="KY7" s="83">
        <v>15</v>
      </c>
      <c r="KZ7" s="83">
        <v>14.9</v>
      </c>
      <c r="LA7" s="83">
        <v>14.1</v>
      </c>
      <c r="LB7" s="83">
        <v>13.7</v>
      </c>
      <c r="LC7" s="83">
        <v>12</v>
      </c>
      <c r="LD7" s="83">
        <v>14.5</v>
      </c>
      <c r="LE7" s="83">
        <v>14.9</v>
      </c>
      <c r="LF7" s="83">
        <v>15.2</v>
      </c>
      <c r="LG7" s="83">
        <v>0</v>
      </c>
      <c r="LH7" s="83">
        <v>0</v>
      </c>
      <c r="LI7" s="83">
        <v>0.2</v>
      </c>
      <c r="LJ7" s="83">
        <v>0</v>
      </c>
      <c r="LK7" s="83">
        <v>0</v>
      </c>
      <c r="LL7" s="83">
        <v>2.5</v>
      </c>
      <c r="LM7" s="83">
        <v>0.3</v>
      </c>
      <c r="LN7" s="83">
        <v>0.3</v>
      </c>
      <c r="LO7" s="83">
        <v>0.3</v>
      </c>
      <c r="LP7" s="83">
        <v>0.7</v>
      </c>
      <c r="LQ7" s="83">
        <v>0</v>
      </c>
      <c r="LR7" s="83">
        <v>0</v>
      </c>
      <c r="LS7" s="83">
        <v>0</v>
      </c>
      <c r="LT7" s="83">
        <v>0</v>
      </c>
      <c r="LU7" s="83">
        <v>0</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v>100</v>
      </c>
      <c r="ML7" s="83">
        <v>100</v>
      </c>
      <c r="MM7" s="83">
        <v>100</v>
      </c>
      <c r="MN7" s="83">
        <v>100</v>
      </c>
      <c r="MO7" s="83">
        <v>100</v>
      </c>
      <c r="MP7" s="83">
        <v>100</v>
      </c>
      <c r="MQ7" s="83">
        <v>98.2</v>
      </c>
      <c r="MR7" s="83">
        <v>98.8</v>
      </c>
      <c r="MS7" s="83">
        <v>98.3</v>
      </c>
      <c r="MT7" s="83">
        <v>98.7</v>
      </c>
      <c r="MU7" s="83" t="s">
        <v>126</v>
      </c>
      <c r="MV7" s="83" t="s">
        <v>126</v>
      </c>
      <c r="MW7" s="83" t="s">
        <v>126</v>
      </c>
      <c r="MX7" s="83" t="s">
        <v>126</v>
      </c>
      <c r="MY7" s="83" t="s">
        <v>126</v>
      </c>
      <c r="MZ7" s="83" t="s">
        <v>126</v>
      </c>
      <c r="NA7" s="83" t="s">
        <v>126</v>
      </c>
      <c r="NB7" s="83" t="s">
        <v>126</v>
      </c>
      <c r="NC7" s="83" t="s">
        <v>126</v>
      </c>
      <c r="ND7" s="83" t="s">
        <v>126</v>
      </c>
      <c r="NE7" s="83" t="s">
        <v>126</v>
      </c>
      <c r="NF7" s="83" t="s">
        <v>126</v>
      </c>
      <c r="NG7" s="83">
        <v>4</v>
      </c>
      <c r="NH7" s="83">
        <v>4</v>
      </c>
      <c r="NI7" s="83">
        <v>4</v>
      </c>
      <c r="NJ7" s="83">
        <v>4</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（最大出力合計5,211kW）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（最大出力合計5,211kW）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101.5</v>
      </c>
      <c r="AZ11" s="95">
        <f>AZ7</f>
        <v>101.5</v>
      </c>
      <c r="BA11" s="95">
        <f>BA7</f>
        <v>100.2</v>
      </c>
      <c r="BB11" s="95">
        <f>BB7</f>
        <v>102.5</v>
      </c>
      <c r="BC11" s="95">
        <f>BC7</f>
        <v>97.2</v>
      </c>
      <c r="BD11" s="84"/>
      <c r="BE11" s="84"/>
      <c r="BF11" s="84"/>
      <c r="BG11" s="84"/>
      <c r="BH11" s="84"/>
      <c r="BI11" s="94" t="s">
        <v>140</v>
      </c>
      <c r="BJ11" s="95">
        <f>BJ7</f>
        <v>175.8</v>
      </c>
      <c r="BK11" s="95">
        <f>BK7</f>
        <v>159.6</v>
      </c>
      <c r="BL11" s="95">
        <f>BL7</f>
        <v>159.30000000000001</v>
      </c>
      <c r="BM11" s="95">
        <f>BM7</f>
        <v>156.5</v>
      </c>
      <c r="BN11" s="95">
        <f>BN7</f>
        <v>142.9</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140</v>
      </c>
      <c r="CF11" s="95">
        <f>CF7</f>
        <v>42461.7</v>
      </c>
      <c r="CG11" s="95">
        <f>CG7</f>
        <v>42174.400000000001</v>
      </c>
      <c r="CH11" s="95">
        <f>CH7</f>
        <v>43380.7</v>
      </c>
      <c r="CI11" s="95">
        <f>CI7</f>
        <v>42445.8</v>
      </c>
      <c r="CJ11" s="95">
        <f>CJ7</f>
        <v>45415.7</v>
      </c>
      <c r="CK11" s="84"/>
      <c r="CL11" s="84"/>
      <c r="CM11" s="84"/>
      <c r="CN11" s="84"/>
      <c r="CO11" s="94" t="s">
        <v>140</v>
      </c>
      <c r="CP11" s="96">
        <f>CP7</f>
        <v>3822</v>
      </c>
      <c r="CQ11" s="96">
        <f>CQ7</f>
        <v>4236</v>
      </c>
      <c r="CR11" s="96">
        <f>CR7</f>
        <v>593</v>
      </c>
      <c r="CS11" s="96">
        <f>CS7</f>
        <v>6987</v>
      </c>
      <c r="CT11" s="96">
        <f>CT7</f>
        <v>-8000</v>
      </c>
      <c r="CU11" s="84"/>
      <c r="CV11" s="84"/>
      <c r="CW11" s="84"/>
      <c r="CX11" s="84"/>
      <c r="CY11" s="84"/>
      <c r="CZ11" s="94" t="s">
        <v>139</v>
      </c>
      <c r="DA11" s="95">
        <f>DA7</f>
        <v>16.600000000000001</v>
      </c>
      <c r="DB11" s="95">
        <f>DB7</f>
        <v>14.5</v>
      </c>
      <c r="DC11" s="95">
        <f>DC7</f>
        <v>15</v>
      </c>
      <c r="DD11" s="95">
        <f>DD7</f>
        <v>14.9</v>
      </c>
      <c r="DE11" s="95">
        <f>DE7</f>
        <v>14.1</v>
      </c>
      <c r="DF11" s="84"/>
      <c r="DG11" s="84"/>
      <c r="DH11" s="84"/>
      <c r="DI11" s="84"/>
      <c r="DJ11" s="94" t="s">
        <v>140</v>
      </c>
      <c r="DK11" s="95">
        <f>DK7</f>
        <v>0</v>
      </c>
      <c r="DL11" s="95">
        <f>DL7</f>
        <v>0</v>
      </c>
      <c r="DM11" s="95">
        <f>DM7</f>
        <v>0.2</v>
      </c>
      <c r="DN11" s="95">
        <f>DN7</f>
        <v>0</v>
      </c>
      <c r="DO11" s="95">
        <f>DO7</f>
        <v>0</v>
      </c>
      <c r="DP11" s="84"/>
      <c r="DQ11" s="84"/>
      <c r="DR11" s="84"/>
      <c r="DS11" s="84"/>
      <c r="DT11" s="94" t="s">
        <v>139</v>
      </c>
      <c r="DU11" s="95">
        <f>DU7</f>
        <v>0</v>
      </c>
      <c r="DV11" s="95">
        <f>DV7</f>
        <v>0</v>
      </c>
      <c r="DW11" s="95">
        <f>DW7</f>
        <v>0</v>
      </c>
      <c r="DX11" s="95">
        <f>DX7</f>
        <v>0</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100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f>KW7</f>
        <v>16.600000000000001</v>
      </c>
      <c r="KX11" s="95">
        <f>KX7</f>
        <v>14.5</v>
      </c>
      <c r="KY11" s="95">
        <f>KY7</f>
        <v>15</v>
      </c>
      <c r="KZ11" s="95">
        <f>KZ7</f>
        <v>14.9</v>
      </c>
      <c r="LA11" s="95">
        <f>LA7</f>
        <v>14.1</v>
      </c>
      <c r="LB11" s="84"/>
      <c r="LC11" s="84"/>
      <c r="LD11" s="84"/>
      <c r="LE11" s="84"/>
      <c r="LF11" s="94" t="s">
        <v>139</v>
      </c>
      <c r="LG11" s="95">
        <f>LG7</f>
        <v>0</v>
      </c>
      <c r="LH11" s="95">
        <f>LH7</f>
        <v>0</v>
      </c>
      <c r="LI11" s="95">
        <f>LI7</f>
        <v>0.2</v>
      </c>
      <c r="LJ11" s="95">
        <f>LJ7</f>
        <v>0</v>
      </c>
      <c r="LK11" s="95">
        <f>LK7</f>
        <v>0</v>
      </c>
      <c r="LL11" s="84"/>
      <c r="LM11" s="84"/>
      <c r="LN11" s="84"/>
      <c r="LO11" s="84"/>
      <c r="LP11" s="94" t="s">
        <v>139</v>
      </c>
      <c r="LQ11" s="95">
        <f>LQ7</f>
        <v>0</v>
      </c>
      <c r="LR11" s="95">
        <f>LR7</f>
        <v>0</v>
      </c>
      <c r="LS11" s="95">
        <f>LS7</f>
        <v>0</v>
      </c>
      <c r="LT11" s="95">
        <f>LT7</f>
        <v>0</v>
      </c>
      <c r="LU11" s="95">
        <f>LU7</f>
        <v>0</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124.4</v>
      </c>
      <c r="AZ12" s="95">
        <f>BE7</f>
        <v>118.8</v>
      </c>
      <c r="BA12" s="95">
        <f>BF7</f>
        <v>88.8</v>
      </c>
      <c r="BB12" s="95">
        <f>BG7</f>
        <v>121.3</v>
      </c>
      <c r="BC12" s="95">
        <f>BH7</f>
        <v>123.2</v>
      </c>
      <c r="BD12" s="84"/>
      <c r="BE12" s="84"/>
      <c r="BF12" s="84"/>
      <c r="BG12" s="84"/>
      <c r="BH12" s="84"/>
      <c r="BI12" s="94" t="s">
        <v>144</v>
      </c>
      <c r="BJ12" s="95">
        <f>BO7</f>
        <v>324.60000000000002</v>
      </c>
      <c r="BK12" s="95">
        <f>BP7</f>
        <v>255.4</v>
      </c>
      <c r="BL12" s="95">
        <f>BQ7</f>
        <v>269.8</v>
      </c>
      <c r="BM12" s="95">
        <f>BR7</f>
        <v>247.9</v>
      </c>
      <c r="BN12" s="95">
        <f>BS7</f>
        <v>240.1</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144</v>
      </c>
      <c r="CF12" s="95">
        <f>CK7</f>
        <v>17642.5</v>
      </c>
      <c r="CG12" s="95">
        <f>CL7</f>
        <v>18815.8</v>
      </c>
      <c r="CH12" s="95">
        <f>CM7</f>
        <v>22847.9</v>
      </c>
      <c r="CI12" s="95">
        <f>CN7</f>
        <v>19199</v>
      </c>
      <c r="CJ12" s="95">
        <f>CO7</f>
        <v>19830.400000000001</v>
      </c>
      <c r="CK12" s="84"/>
      <c r="CL12" s="84"/>
      <c r="CM12" s="84"/>
      <c r="CN12" s="84"/>
      <c r="CO12" s="94" t="s">
        <v>144</v>
      </c>
      <c r="CP12" s="96">
        <f>CU7</f>
        <v>58539</v>
      </c>
      <c r="CQ12" s="96">
        <f>CV7</f>
        <v>37685</v>
      </c>
      <c r="CR12" s="96">
        <f>CW7</f>
        <v>2390</v>
      </c>
      <c r="CS12" s="96">
        <f>CX7</f>
        <v>32739</v>
      </c>
      <c r="CT12" s="96">
        <f>CY7</f>
        <v>34140</v>
      </c>
      <c r="CU12" s="84"/>
      <c r="CV12" s="84"/>
      <c r="CW12" s="84"/>
      <c r="CX12" s="84"/>
      <c r="CY12" s="84"/>
      <c r="CZ12" s="94" t="s">
        <v>144</v>
      </c>
      <c r="DA12" s="95">
        <f>DF7</f>
        <v>33.9</v>
      </c>
      <c r="DB12" s="95">
        <f>DG7</f>
        <v>31</v>
      </c>
      <c r="DC12" s="95">
        <f>DH7</f>
        <v>34.700000000000003</v>
      </c>
      <c r="DD12" s="95">
        <f>DI7</f>
        <v>30</v>
      </c>
      <c r="DE12" s="95">
        <f>DJ7</f>
        <v>30.2</v>
      </c>
      <c r="DF12" s="84"/>
      <c r="DG12" s="84"/>
      <c r="DH12" s="84"/>
      <c r="DI12" s="84"/>
      <c r="DJ12" s="94" t="s">
        <v>144</v>
      </c>
      <c r="DK12" s="95">
        <f>DP7</f>
        <v>14.6</v>
      </c>
      <c r="DL12" s="95">
        <f>DQ7</f>
        <v>17.5</v>
      </c>
      <c r="DM12" s="95">
        <f>DR7</f>
        <v>14.4</v>
      </c>
      <c r="DN12" s="95">
        <f>DS7</f>
        <v>11.8</v>
      </c>
      <c r="DO12" s="95">
        <f>DT7</f>
        <v>14.2</v>
      </c>
      <c r="DP12" s="84"/>
      <c r="DQ12" s="84"/>
      <c r="DR12" s="84"/>
      <c r="DS12" s="84"/>
      <c r="DT12" s="94" t="s">
        <v>144</v>
      </c>
      <c r="DU12" s="95">
        <f>DZ7</f>
        <v>109.9</v>
      </c>
      <c r="DV12" s="95">
        <f>EA7</f>
        <v>107.3</v>
      </c>
      <c r="DW12" s="95">
        <f>EB7</f>
        <v>104.1</v>
      </c>
      <c r="DX12" s="95">
        <f>EC7</f>
        <v>136</v>
      </c>
      <c r="DY12" s="95">
        <f>ED7</f>
        <v>133.5</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72.5</v>
      </c>
      <c r="EP12" s="95">
        <f>EU7</f>
        <v>75.599999999999994</v>
      </c>
      <c r="EQ12" s="95">
        <f>EV7</f>
        <v>78.8</v>
      </c>
      <c r="ER12" s="95">
        <f>EW7</f>
        <v>87.3</v>
      </c>
      <c r="ES12" s="95">
        <f>EX7</f>
        <v>82.1</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144</v>
      </c>
      <c r="KW12" s="95">
        <f>IF($KW$8,LB7,"-")</f>
        <v>13.7</v>
      </c>
      <c r="KX12" s="95">
        <f>IF($KW$8,LC7,"-")</f>
        <v>12</v>
      </c>
      <c r="KY12" s="95">
        <f>IF($KW$8,LD7,"-")</f>
        <v>14.5</v>
      </c>
      <c r="KZ12" s="95">
        <f>IF($KW$8,LE7,"-")</f>
        <v>14.9</v>
      </c>
      <c r="LA12" s="95">
        <f>IF($KW$8,LF7,"-")</f>
        <v>15.2</v>
      </c>
      <c r="LB12" s="84"/>
      <c r="LC12" s="84"/>
      <c r="LD12" s="84"/>
      <c r="LE12" s="84"/>
      <c r="LF12" s="94" t="s">
        <v>146</v>
      </c>
      <c r="LG12" s="95">
        <f>IF($LG$8,LL7,"-")</f>
        <v>2.5</v>
      </c>
      <c r="LH12" s="95">
        <f>IF($LG$8,LM7,"-")</f>
        <v>0.3</v>
      </c>
      <c r="LI12" s="95">
        <f>IF($LG$8,LN7,"-")</f>
        <v>0.3</v>
      </c>
      <c r="LJ12" s="95">
        <f>IF($LG$8,LO7,"-")</f>
        <v>0.3</v>
      </c>
      <c r="LK12" s="95">
        <f>IF($LG$8,LP7,"-")</f>
        <v>0.7</v>
      </c>
      <c r="LL12" s="84"/>
      <c r="LM12" s="84"/>
      <c r="LN12" s="84"/>
      <c r="LO12" s="84"/>
      <c r="LP12" s="94" t="s">
        <v>144</v>
      </c>
      <c r="LQ12" s="95">
        <f>IF($LQ$8,LV7,"-")</f>
        <v>259</v>
      </c>
      <c r="LR12" s="95">
        <f>IF($LQ$8,LW7,"-")</f>
        <v>197.2</v>
      </c>
      <c r="LS12" s="95">
        <f>IF($LQ$8,LX7,"-")</f>
        <v>181.3</v>
      </c>
      <c r="LT12" s="95">
        <f>IF($LQ$8,LY7,"-")</f>
        <v>164.9</v>
      </c>
      <c r="LU12" s="95">
        <f>IF($LQ$8,LZ7,"-")</f>
        <v>146.19999999999999</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203" t="s">
        <v>149</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202" t="s">
        <v>150</v>
      </c>
      <c r="C15" s="202"/>
      <c r="D15" s="100"/>
      <c r="E15" s="97">
        <v>1</v>
      </c>
      <c r="F15" s="202" t="s">
        <v>151</v>
      </c>
      <c r="G15" s="202"/>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202" t="s">
        <v>154</v>
      </c>
      <c r="C16" s="202"/>
      <c r="D16" s="100"/>
      <c r="E16" s="97">
        <f>E15+1</f>
        <v>2</v>
      </c>
      <c r="F16" s="202" t="s">
        <v>155</v>
      </c>
      <c r="G16" s="202"/>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202" t="s">
        <v>157</v>
      </c>
      <c r="C17" s="202"/>
      <c r="D17" s="100"/>
      <c r="E17" s="97">
        <f t="shared" ref="E17" si="8">E16+1</f>
        <v>3</v>
      </c>
      <c r="F17" s="202" t="s">
        <v>158</v>
      </c>
      <c r="G17" s="202"/>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101.5</v>
      </c>
      <c r="AZ17" s="106">
        <f t="shared" ref="AZ17:BC17" si="9">IF(AZ7="-",NA(),AZ7)</f>
        <v>101.5</v>
      </c>
      <c r="BA17" s="106">
        <f t="shared" si="9"/>
        <v>100.2</v>
      </c>
      <c r="BB17" s="106">
        <f t="shared" si="9"/>
        <v>102.5</v>
      </c>
      <c r="BC17" s="106">
        <f t="shared" si="9"/>
        <v>97.2</v>
      </c>
      <c r="BD17" s="100"/>
      <c r="BE17" s="100"/>
      <c r="BF17" s="100"/>
      <c r="BG17" s="100"/>
      <c r="BH17" s="100"/>
      <c r="BI17" s="105" t="s">
        <v>160</v>
      </c>
      <c r="BJ17" s="106">
        <f>IF(BJ7="-",NA(),BJ7)</f>
        <v>175.8</v>
      </c>
      <c r="BK17" s="106">
        <f t="shared" ref="BK17:BN17" si="10">IF(BK7="-",NA(),BK7)</f>
        <v>159.6</v>
      </c>
      <c r="BL17" s="106">
        <f t="shared" si="10"/>
        <v>159.30000000000001</v>
      </c>
      <c r="BM17" s="106">
        <f t="shared" si="10"/>
        <v>156.5</v>
      </c>
      <c r="BN17" s="106">
        <f t="shared" si="10"/>
        <v>142.9</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f>IF(CF7="-",NA(),CF7)</f>
        <v>42461.7</v>
      </c>
      <c r="CG17" s="106">
        <f t="shared" ref="CG17:CJ17" si="12">IF(CG7="-",NA(),CG7)</f>
        <v>42174.400000000001</v>
      </c>
      <c r="CH17" s="106">
        <f t="shared" si="12"/>
        <v>43380.7</v>
      </c>
      <c r="CI17" s="106">
        <f t="shared" si="12"/>
        <v>42445.8</v>
      </c>
      <c r="CJ17" s="106">
        <f t="shared" si="12"/>
        <v>45415.7</v>
      </c>
      <c r="CK17" s="100"/>
      <c r="CL17" s="100"/>
      <c r="CM17" s="100"/>
      <c r="CN17" s="100"/>
      <c r="CO17" s="105" t="s">
        <v>160</v>
      </c>
      <c r="CP17" s="107">
        <f>IF(CP7="-",NA(),CP7)</f>
        <v>3822</v>
      </c>
      <c r="CQ17" s="107">
        <f t="shared" ref="CQ17:CT17" si="13">IF(CQ7="-",NA(),CQ7)</f>
        <v>4236</v>
      </c>
      <c r="CR17" s="107">
        <f t="shared" si="13"/>
        <v>593</v>
      </c>
      <c r="CS17" s="107">
        <f t="shared" si="13"/>
        <v>6987</v>
      </c>
      <c r="CT17" s="107">
        <f t="shared" si="13"/>
        <v>-8000</v>
      </c>
      <c r="CU17" s="100"/>
      <c r="CV17" s="100"/>
      <c r="CW17" s="100"/>
      <c r="CX17" s="100"/>
      <c r="CY17" s="100"/>
      <c r="CZ17" s="105" t="s">
        <v>160</v>
      </c>
      <c r="DA17" s="106">
        <f>IF(DA7="-",NA(),DA7)</f>
        <v>16.600000000000001</v>
      </c>
      <c r="DB17" s="106">
        <f t="shared" ref="DB17:DE17" si="14">IF(DB7="-",NA(),DB7)</f>
        <v>14.5</v>
      </c>
      <c r="DC17" s="106">
        <f t="shared" si="14"/>
        <v>15</v>
      </c>
      <c r="DD17" s="106">
        <f t="shared" si="14"/>
        <v>14.9</v>
      </c>
      <c r="DE17" s="106">
        <f t="shared" si="14"/>
        <v>14.1</v>
      </c>
      <c r="DF17" s="100"/>
      <c r="DG17" s="100"/>
      <c r="DH17" s="100"/>
      <c r="DI17" s="100"/>
      <c r="DJ17" s="105" t="s">
        <v>160</v>
      </c>
      <c r="DK17" s="106">
        <f>IF(DK7="-",NA(),DK7)</f>
        <v>0</v>
      </c>
      <c r="DL17" s="106">
        <f t="shared" ref="DL17:DO17" si="15">IF(DL7="-",NA(),DL7)</f>
        <v>0</v>
      </c>
      <c r="DM17" s="106">
        <f t="shared" si="15"/>
        <v>0.2</v>
      </c>
      <c r="DN17" s="106">
        <f t="shared" si="15"/>
        <v>0</v>
      </c>
      <c r="DO17" s="106">
        <f t="shared" si="15"/>
        <v>0</v>
      </c>
      <c r="DP17" s="100"/>
      <c r="DQ17" s="100"/>
      <c r="DR17" s="100"/>
      <c r="DS17" s="100"/>
      <c r="DT17" s="105" t="s">
        <v>160</v>
      </c>
      <c r="DU17" s="106">
        <f>IF(DU7="-",NA(),DU7)</f>
        <v>0</v>
      </c>
      <c r="DV17" s="106">
        <f t="shared" ref="DV17:DY17" si="16">IF(DV7="-",NA(),DV7)</f>
        <v>0</v>
      </c>
      <c r="DW17" s="106">
        <f t="shared" si="16"/>
        <v>0</v>
      </c>
      <c r="DX17" s="106">
        <f t="shared" si="16"/>
        <v>0</v>
      </c>
      <c r="DY17" s="106">
        <f t="shared" si="16"/>
        <v>0</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160</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160</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f>IF(KW7="-",NA(),KW7)</f>
        <v>16.600000000000001</v>
      </c>
      <c r="KX17" s="106">
        <f t="shared" ref="KX17:LA17" si="34">IF(KX7="-",NA(),KX7)</f>
        <v>14.5</v>
      </c>
      <c r="KY17" s="106">
        <f t="shared" si="34"/>
        <v>15</v>
      </c>
      <c r="KZ17" s="106">
        <f t="shared" si="34"/>
        <v>14.9</v>
      </c>
      <c r="LA17" s="106">
        <f t="shared" si="34"/>
        <v>14.1</v>
      </c>
      <c r="LB17" s="100"/>
      <c r="LC17" s="100"/>
      <c r="LD17" s="100"/>
      <c r="LE17" s="100"/>
      <c r="LF17" s="105" t="s">
        <v>160</v>
      </c>
      <c r="LG17" s="106">
        <f>IF(LG7="-",NA(),LG7)</f>
        <v>0</v>
      </c>
      <c r="LH17" s="106">
        <f t="shared" ref="LH17:LK17" si="35">IF(LH7="-",NA(),LH7)</f>
        <v>0</v>
      </c>
      <c r="LI17" s="106">
        <f t="shared" si="35"/>
        <v>0.2</v>
      </c>
      <c r="LJ17" s="106">
        <f t="shared" si="35"/>
        <v>0</v>
      </c>
      <c r="LK17" s="106">
        <f t="shared" si="35"/>
        <v>0</v>
      </c>
      <c r="LL17" s="100"/>
      <c r="LM17" s="100"/>
      <c r="LN17" s="100"/>
      <c r="LO17" s="100"/>
      <c r="LP17" s="105" t="s">
        <v>160</v>
      </c>
      <c r="LQ17" s="106">
        <f>IF(LQ7="-",NA(),LQ7)</f>
        <v>0</v>
      </c>
      <c r="LR17" s="106">
        <f t="shared" ref="LR17:LU17" si="36">IF(LR7="-",NA(),LR7)</f>
        <v>0</v>
      </c>
      <c r="LS17" s="106">
        <f t="shared" si="36"/>
        <v>0</v>
      </c>
      <c r="LT17" s="106">
        <f t="shared" si="36"/>
        <v>0</v>
      </c>
      <c r="LU17" s="106">
        <f t="shared" si="36"/>
        <v>0</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202" t="s">
        <v>162</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163</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163</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163</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163</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163</v>
      </c>
      <c r="DK18" s="106">
        <f>IF(DP7="-",NA(),DP7)</f>
        <v>14.6</v>
      </c>
      <c r="DL18" s="106">
        <f t="shared" ref="DL18:DO18" si="45">IF(DQ7="-",NA(),DQ7)</f>
        <v>17.5</v>
      </c>
      <c r="DM18" s="106">
        <f t="shared" si="45"/>
        <v>14.4</v>
      </c>
      <c r="DN18" s="106">
        <f t="shared" si="45"/>
        <v>11.8</v>
      </c>
      <c r="DO18" s="106">
        <f t="shared" si="45"/>
        <v>14.2</v>
      </c>
      <c r="DP18" s="100"/>
      <c r="DQ18" s="100"/>
      <c r="DR18" s="100"/>
      <c r="DS18" s="100"/>
      <c r="DT18" s="105" t="s">
        <v>163</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163</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163</v>
      </c>
      <c r="LG18" s="106">
        <f>IF(OR(NOT($LG$8),LL7="-"),NA(),LL7)</f>
        <v>2.5</v>
      </c>
      <c r="LH18" s="106">
        <f>IF(OR(NOT($LG$8),LM7="-"),NA(),LM7)</f>
        <v>0.3</v>
      </c>
      <c r="LI18" s="106">
        <f>IF(OR(NOT($LG$8),LN7="-"),NA(),LN7)</f>
        <v>0.3</v>
      </c>
      <c r="LJ18" s="106">
        <f>IF(OR(NOT($LG$8),LO7="-"),NA(),LO7)</f>
        <v>0.3</v>
      </c>
      <c r="LK18" s="106">
        <f>IF(OR(NOT($LG$8),LP7="-"),NA(),LP7)</f>
        <v>0.7</v>
      </c>
      <c r="LL18" s="100"/>
      <c r="LM18" s="100"/>
      <c r="LN18" s="100"/>
      <c r="LO18" s="100"/>
      <c r="LP18" s="105" t="s">
        <v>163</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202" t="s">
        <v>165</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202" t="s">
        <v>166</v>
      </c>
      <c r="C20" s="202"/>
      <c r="D20" s="100"/>
    </row>
    <row r="21" spans="1:374" x14ac:dyDescent="0.15">
      <c r="A21" s="97">
        <f t="shared" si="7"/>
        <v>7</v>
      </c>
      <c r="B21" s="202" t="s">
        <v>167</v>
      </c>
      <c r="C21" s="202"/>
      <c r="D21" s="100"/>
    </row>
    <row r="22" spans="1:374" x14ac:dyDescent="0.15">
      <c r="A22" s="97">
        <f t="shared" si="7"/>
        <v>8</v>
      </c>
      <c r="B22" s="202" t="s">
        <v>168</v>
      </c>
      <c r="C22" s="202"/>
      <c r="D22" s="100"/>
      <c r="E22" s="204" t="s">
        <v>169</v>
      </c>
      <c r="F22" s="205"/>
      <c r="G22" s="205"/>
      <c r="H22" s="205"/>
      <c r="I22" s="206"/>
    </row>
    <row r="23" spans="1:374" x14ac:dyDescent="0.15">
      <c r="A23" s="97">
        <f t="shared" si="7"/>
        <v>9</v>
      </c>
      <c r="B23" s="202" t="s">
        <v>170</v>
      </c>
      <c r="C23" s="202"/>
      <c r="D23" s="100"/>
      <c r="E23" s="207"/>
      <c r="F23" s="208"/>
      <c r="G23" s="208"/>
      <c r="H23" s="208"/>
      <c r="I23" s="209"/>
    </row>
    <row r="24" spans="1:374" x14ac:dyDescent="0.15">
      <c r="A24" s="97">
        <f t="shared" si="7"/>
        <v>10</v>
      </c>
      <c r="B24" s="202" t="s">
        <v>171</v>
      </c>
      <c r="C24" s="202"/>
      <c r="D24" s="100"/>
      <c r="E24" s="207"/>
      <c r="F24" s="208"/>
      <c r="G24" s="208"/>
      <c r="H24" s="208"/>
      <c r="I24" s="209"/>
    </row>
    <row r="25" spans="1:374" x14ac:dyDescent="0.15">
      <c r="A25" s="97">
        <f t="shared" si="7"/>
        <v>11</v>
      </c>
      <c r="B25" s="202" t="s">
        <v>172</v>
      </c>
      <c r="C25" s="202"/>
      <c r="D25" s="100"/>
      <c r="E25" s="207"/>
      <c r="F25" s="208"/>
      <c r="G25" s="208"/>
      <c r="H25" s="208"/>
      <c r="I25" s="209"/>
    </row>
    <row r="26" spans="1:374" x14ac:dyDescent="0.15">
      <c r="A26" s="97">
        <f t="shared" si="7"/>
        <v>12</v>
      </c>
      <c r="B26" s="202" t="s">
        <v>173</v>
      </c>
      <c r="C26" s="202"/>
      <c r="D26" s="100"/>
      <c r="E26" s="207"/>
      <c r="F26" s="208"/>
      <c r="G26" s="208"/>
      <c r="H26" s="208"/>
      <c r="I26" s="209"/>
    </row>
    <row r="27" spans="1:374" x14ac:dyDescent="0.15">
      <c r="A27" s="97">
        <f t="shared" si="7"/>
        <v>13</v>
      </c>
      <c r="B27" s="202" t="s">
        <v>174</v>
      </c>
      <c r="C27" s="202"/>
      <c r="D27" s="100"/>
      <c r="E27" s="207"/>
      <c r="F27" s="208"/>
      <c r="G27" s="208"/>
      <c r="H27" s="208"/>
      <c r="I27" s="209"/>
    </row>
    <row r="28" spans="1:374" x14ac:dyDescent="0.15">
      <c r="A28" s="97">
        <f t="shared" si="7"/>
        <v>14</v>
      </c>
      <c r="B28" s="202" t="s">
        <v>175</v>
      </c>
      <c r="C28" s="202"/>
      <c r="D28" s="100"/>
      <c r="E28" s="207"/>
      <c r="F28" s="208"/>
      <c r="G28" s="208"/>
      <c r="H28" s="208"/>
      <c r="I28" s="209"/>
    </row>
    <row r="29" spans="1:374" x14ac:dyDescent="0.15">
      <c r="A29" s="97">
        <f t="shared" si="7"/>
        <v>15</v>
      </c>
      <c r="B29" s="202" t="s">
        <v>176</v>
      </c>
      <c r="C29" s="202"/>
      <c r="D29" s="100"/>
      <c r="E29" s="207"/>
      <c r="F29" s="208"/>
      <c r="G29" s="208"/>
      <c r="H29" s="208"/>
      <c r="I29" s="209"/>
    </row>
    <row r="30" spans="1:374" x14ac:dyDescent="0.15">
      <c r="A30" s="97">
        <f t="shared" si="7"/>
        <v>16</v>
      </c>
      <c r="B30" s="202" t="s">
        <v>177</v>
      </c>
      <c r="C30" s="202"/>
      <c r="D30" s="100"/>
      <c r="E30" s="207"/>
      <c r="F30" s="208"/>
      <c r="G30" s="208"/>
      <c r="H30" s="208"/>
      <c r="I30" s="209"/>
    </row>
    <row r="31" spans="1:374" x14ac:dyDescent="0.15">
      <c r="A31" s="97">
        <f t="shared" si="7"/>
        <v>17</v>
      </c>
      <c r="B31" s="202" t="s">
        <v>178</v>
      </c>
      <c r="C31" s="202"/>
      <c r="D31" s="100"/>
      <c r="E31" s="207"/>
      <c r="F31" s="208"/>
      <c r="G31" s="208"/>
      <c r="H31" s="208"/>
      <c r="I31" s="209"/>
    </row>
    <row r="32" spans="1:374" x14ac:dyDescent="0.15">
      <c r="A32" s="97">
        <f t="shared" si="7"/>
        <v>18</v>
      </c>
      <c r="B32" s="202" t="s">
        <v>179</v>
      </c>
      <c r="C32" s="202"/>
      <c r="D32" s="100"/>
      <c r="E32" s="207"/>
      <c r="F32" s="208"/>
      <c r="G32" s="208"/>
      <c r="H32" s="208"/>
      <c r="I32" s="209"/>
    </row>
    <row r="33" spans="1:16" x14ac:dyDescent="0.15">
      <c r="A33" s="97">
        <f t="shared" si="7"/>
        <v>19</v>
      </c>
      <c r="B33" s="202" t="s">
        <v>180</v>
      </c>
      <c r="C33" s="202"/>
      <c r="D33" s="100"/>
      <c r="E33" s="207"/>
      <c r="F33" s="208"/>
      <c r="G33" s="208"/>
      <c r="H33" s="208"/>
      <c r="I33" s="209"/>
    </row>
    <row r="34" spans="1:16" x14ac:dyDescent="0.15">
      <c r="A34" s="97">
        <f t="shared" si="7"/>
        <v>20</v>
      </c>
      <c r="B34" s="202" t="s">
        <v>181</v>
      </c>
      <c r="C34" s="202"/>
      <c r="D34" s="100"/>
      <c r="E34" s="207"/>
      <c r="F34" s="208"/>
      <c r="G34" s="208"/>
      <c r="H34" s="208"/>
      <c r="I34" s="209"/>
    </row>
    <row r="35" spans="1:16" ht="25.5" customHeight="1" x14ac:dyDescent="0.15">
      <c r="E35" s="210"/>
      <c r="F35" s="211"/>
      <c r="G35" s="211"/>
      <c r="H35" s="211"/>
      <c r="I35" s="212"/>
    </row>
    <row r="36" spans="1:16" x14ac:dyDescent="0.15">
      <c r="A36" t="s">
        <v>182</v>
      </c>
      <c r="B36" t="s">
        <v>183</v>
      </c>
    </row>
    <row r="37" spans="1:16" x14ac:dyDescent="0.15">
      <c r="A37" t="s">
        <v>184</v>
      </c>
      <c r="B37" t="s">
        <v>185</v>
      </c>
      <c r="L37" s="204" t="s">
        <v>169</v>
      </c>
      <c r="M37" s="205"/>
      <c r="N37" s="205"/>
      <c r="O37" s="205"/>
      <c r="P37" s="206"/>
    </row>
    <row r="38" spans="1:16" x14ac:dyDescent="0.15">
      <c r="A38" t="s">
        <v>186</v>
      </c>
      <c r="B38" t="s">
        <v>187</v>
      </c>
      <c r="L38" s="207"/>
      <c r="M38" s="208"/>
      <c r="N38" s="208"/>
      <c r="O38" s="208"/>
      <c r="P38" s="209"/>
    </row>
    <row r="39" spans="1:16" x14ac:dyDescent="0.15">
      <c r="A39" t="s">
        <v>188</v>
      </c>
      <c r="B39" t="s">
        <v>189</v>
      </c>
      <c r="L39" s="207"/>
      <c r="M39" s="208"/>
      <c r="N39" s="208"/>
      <c r="O39" s="208"/>
      <c r="P39" s="209"/>
    </row>
    <row r="40" spans="1:16" x14ac:dyDescent="0.15">
      <c r="A40" t="s">
        <v>190</v>
      </c>
      <c r="B40" t="s">
        <v>191</v>
      </c>
      <c r="L40" s="207"/>
      <c r="M40" s="208"/>
      <c r="N40" s="208"/>
      <c r="O40" s="208"/>
      <c r="P40" s="209"/>
    </row>
    <row r="41" spans="1:16" x14ac:dyDescent="0.15">
      <c r="A41" t="s">
        <v>192</v>
      </c>
      <c r="B41" t="s">
        <v>193</v>
      </c>
      <c r="L41" s="207"/>
      <c r="M41" s="208"/>
      <c r="N41" s="208"/>
      <c r="O41" s="208"/>
      <c r="P41" s="209"/>
    </row>
    <row r="42" spans="1:16" x14ac:dyDescent="0.15">
      <c r="A42" t="s">
        <v>194</v>
      </c>
      <c r="B42" t="s">
        <v>195</v>
      </c>
      <c r="L42" s="207"/>
      <c r="M42" s="208"/>
      <c r="N42" s="208"/>
      <c r="O42" s="208"/>
      <c r="P42" s="209"/>
    </row>
    <row r="43" spans="1:16" x14ac:dyDescent="0.15">
      <c r="A43" t="s">
        <v>196</v>
      </c>
      <c r="B43" t="s">
        <v>197</v>
      </c>
      <c r="L43" s="207"/>
      <c r="M43" s="208"/>
      <c r="N43" s="208"/>
      <c r="O43" s="208"/>
      <c r="P43" s="209"/>
    </row>
    <row r="44" spans="1:16" x14ac:dyDescent="0.15">
      <c r="A44" t="s">
        <v>198</v>
      </c>
      <c r="B44" t="s">
        <v>199</v>
      </c>
      <c r="L44" s="207"/>
      <c r="M44" s="208"/>
      <c r="N44" s="208"/>
      <c r="O44" s="208"/>
      <c r="P44" s="209"/>
    </row>
    <row r="45" spans="1:16" x14ac:dyDescent="0.15">
      <c r="A45" t="s">
        <v>200</v>
      </c>
      <c r="B45" t="s">
        <v>201</v>
      </c>
      <c r="L45" s="207"/>
      <c r="M45" s="208"/>
      <c r="N45" s="208"/>
      <c r="O45" s="208"/>
      <c r="P45" s="209"/>
    </row>
    <row r="46" spans="1:16" x14ac:dyDescent="0.15">
      <c r="A46" t="s">
        <v>202</v>
      </c>
      <c r="B46" t="s">
        <v>203</v>
      </c>
      <c r="L46" s="207"/>
      <c r="M46" s="208"/>
      <c r="N46" s="208"/>
      <c r="O46" s="208"/>
      <c r="P46" s="209"/>
    </row>
    <row r="47" spans="1:16" x14ac:dyDescent="0.15">
      <c r="A47" t="s">
        <v>204</v>
      </c>
      <c r="B47" t="s">
        <v>205</v>
      </c>
      <c r="L47" s="207"/>
      <c r="M47" s="208"/>
      <c r="N47" s="208"/>
      <c r="O47" s="208"/>
      <c r="P47" s="209"/>
    </row>
    <row r="48" spans="1:16" x14ac:dyDescent="0.15">
      <c r="A48" t="s">
        <v>206</v>
      </c>
      <c r="B48" t="s">
        <v>207</v>
      </c>
      <c r="L48" s="207"/>
      <c r="M48" s="208"/>
      <c r="N48" s="208"/>
      <c r="O48" s="208"/>
      <c r="P48" s="209"/>
    </row>
    <row r="49" spans="1:16" x14ac:dyDescent="0.15">
      <c r="A49" t="s">
        <v>208</v>
      </c>
      <c r="B49" t="s">
        <v>209</v>
      </c>
      <c r="L49" s="207"/>
      <c r="M49" s="208"/>
      <c r="N49" s="208"/>
      <c r="O49" s="208"/>
      <c r="P49" s="209"/>
    </row>
    <row r="50" spans="1:16" ht="26.25" customHeight="1" x14ac:dyDescent="0.15">
      <c r="A50" t="s">
        <v>210</v>
      </c>
      <c r="B50" t="s">
        <v>211</v>
      </c>
      <c r="L50" s="210"/>
      <c r="M50" s="211"/>
      <c r="N50" s="211"/>
      <c r="O50" s="211"/>
      <c r="P50" s="212"/>
    </row>
    <row r="51" spans="1:16" x14ac:dyDescent="0.15">
      <c r="A51" t="s">
        <v>212</v>
      </c>
      <c r="B51" t="s">
        <v>213</v>
      </c>
    </row>
    <row r="52" spans="1:16" x14ac:dyDescent="0.15">
      <c r="A52" t="s">
        <v>214</v>
      </c>
      <c r="B52" t="s">
        <v>215</v>
      </c>
    </row>
    <row r="53" spans="1:16" x14ac:dyDescent="0.15">
      <c r="A53" t="s">
        <v>216</v>
      </c>
      <c r="B53" t="s">
        <v>217</v>
      </c>
    </row>
    <row r="54" spans="1:16" x14ac:dyDescent="0.15">
      <c r="A54" t="s">
        <v>218</v>
      </c>
      <c r="B54" t="s">
        <v>219</v>
      </c>
    </row>
    <row r="55" spans="1:16" x14ac:dyDescent="0.15">
      <c r="A55" t="s">
        <v>220</v>
      </c>
      <c r="B55" t="s">
        <v>221</v>
      </c>
    </row>
    <row r="56" spans="1:16" x14ac:dyDescent="0.15">
      <c r="A56" t="s">
        <v>222</v>
      </c>
      <c r="B56" t="s">
        <v>223</v>
      </c>
    </row>
    <row r="57" spans="1:16" x14ac:dyDescent="0.15">
      <c r="A57" t="s">
        <v>224</v>
      </c>
      <c r="B57" t="s">
        <v>225</v>
      </c>
    </row>
    <row r="58" spans="1:16" x14ac:dyDescent="0.15">
      <c r="A58" t="s">
        <v>226</v>
      </c>
      <c r="B58" t="s">
        <v>227</v>
      </c>
    </row>
    <row r="59" spans="1:16" x14ac:dyDescent="0.15">
      <c r="A59" t="s">
        <v>228</v>
      </c>
      <c r="B59" t="s">
        <v>229</v>
      </c>
    </row>
    <row r="60" spans="1:16" x14ac:dyDescent="0.15">
      <c r="A60" t="s">
        <v>230</v>
      </c>
      <c r="B60" t="s">
        <v>231</v>
      </c>
    </row>
    <row r="61" spans="1:16" x14ac:dyDescent="0.15">
      <c r="A61" t="s">
        <v>232</v>
      </c>
      <c r="B61" t="s">
        <v>233</v>
      </c>
    </row>
    <row r="62" spans="1:16" x14ac:dyDescent="0.15">
      <c r="A62" t="s">
        <v>234</v>
      </c>
      <c r="B62" t="s">
        <v>235</v>
      </c>
    </row>
    <row r="63" spans="1:16" x14ac:dyDescent="0.15">
      <c r="A63" t="s">
        <v>236</v>
      </c>
      <c r="B63" t="s">
        <v>237</v>
      </c>
    </row>
    <row r="64" spans="1:16"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row r="86" spans="1:2" x14ac:dyDescent="0.15">
      <c r="A86" t="s">
        <v>263</v>
      </c>
      <c r="B86" t="s">
        <v>264</v>
      </c>
    </row>
    <row r="87" spans="1:2" x14ac:dyDescent="0.15">
      <c r="A87" t="s">
        <v>265</v>
      </c>
      <c r="B87" t="s">
        <v>264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2020-02-14T01:07:53Z</cp:lastPrinted>
  <dcterms:created xsi:type="dcterms:W3CDTF">2019-12-05T07:48:25Z</dcterms:created>
  <dcterms:modified xsi:type="dcterms:W3CDTF">2020-02-14T01:08:08Z</dcterms:modified>
  <cp:category/>
</cp:coreProperties>
</file>