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31(H30調査)\50_経営比較分析表\05 確認済みファイル（HP掲載用）\08 渋川市○□■△\"/>
    </mc:Choice>
  </mc:AlternateContent>
  <workbookProtection workbookAlgorithmName="SHA-512" workbookHashValue="8MJNyDZg/+7OEjPNJUiTrn4wgVF2mNmbugRQS3GOqGPrFZ7Z5SFY/v4QTMkKXWiibtHu2CdTUi5ZeopQMoh4sw==" workbookSaltValue="7s3YDEJuPqBxGRV9Uv5AWA==" workbookSpinCount="100000" lockStructure="1"/>
  <bookViews>
    <workbookView xWindow="0" yWindow="0" windowWidth="20490" windowHeight="7770"/>
  </bookViews>
  <sheets>
    <sheet name="法非適用_観光施設・休養宿泊施設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H88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G88" i="4"/>
  <c r="F88" i="4"/>
  <c r="E88" i="4"/>
  <c r="C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IX76" i="4" l="1"/>
  <c r="ML52" i="4"/>
  <c r="IX52" i="4"/>
  <c r="BV76" i="4"/>
  <c r="FJ52" i="4"/>
  <c r="IX30" i="4"/>
  <c r="BV52" i="4"/>
  <c r="ML76" i="4"/>
  <c r="FJ30" i="4"/>
  <c r="BV30" i="4"/>
  <c r="C11" i="5"/>
  <c r="D11" i="5"/>
  <c r="E11" i="5"/>
  <c r="B11" i="5"/>
  <c r="EH52" i="4" l="1"/>
  <c r="HV30" i="4"/>
  <c r="LJ76" i="4"/>
  <c r="AT52" i="4"/>
  <c r="EH30" i="4"/>
  <c r="AT76" i="4"/>
  <c r="HV76" i="4"/>
  <c r="LJ52" i="4"/>
  <c r="AT30" i="4"/>
  <c r="HV52" i="4"/>
  <c r="AF76" i="4"/>
  <c r="DT52" i="4"/>
  <c r="HH30" i="4"/>
  <c r="KV76" i="4"/>
  <c r="AF52" i="4"/>
  <c r="DT30" i="4"/>
  <c r="HH76" i="4"/>
  <c r="KV52" i="4"/>
  <c r="AF30" i="4"/>
  <c r="HH52" i="4"/>
  <c r="GT52" i="4"/>
  <c r="R76" i="4"/>
  <c r="DF52" i="4"/>
  <c r="GT30" i="4"/>
  <c r="DF30" i="4"/>
  <c r="KH52" i="4"/>
  <c r="R30" i="4"/>
  <c r="KH76" i="4"/>
  <c r="R52" i="4"/>
  <c r="GT76" i="4"/>
  <c r="LX76" i="4"/>
  <c r="IJ76" i="4"/>
  <c r="LX52" i="4"/>
  <c r="BH30" i="4"/>
  <c r="BH52" i="4"/>
  <c r="IJ52" i="4"/>
  <c r="EV52" i="4"/>
  <c r="IJ30" i="4"/>
  <c r="EV30" i="4"/>
  <c r="BH76" i="4"/>
</calcChain>
</file>

<file path=xl/sharedStrings.xml><?xml version="1.0" encoding="utf-8"?>
<sst xmlns="http://schemas.openxmlformats.org/spreadsheetml/2006/main" count="301" uniqueCount="149">
  <si>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</si>
  <si>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</si>
  <si>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</si>
  <si>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</si>
  <si>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</si>
  <si>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</si>
  <si>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</si>
  <si>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</si>
  <si>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</si>
  <si>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</si>
  <si>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</si>
  <si>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</si>
  <si>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</si>
  <si>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</si>
  <si>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</si>
  <si>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</si>
  <si>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</si>
  <si>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</si>
  <si>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</si>
  <si>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</si>
  <si>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</si>
  <si>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</si>
  <si>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</si>
  <si>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</si>
  <si>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</si>
  <si>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</si>
  <si>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</si>
  <si>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</si>
  <si>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</si>
  <si>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</si>
  <si>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</si>
  <si>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</si>
  <si>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</si>
  <si>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</si>
  <si>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</si>
  <si>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</si>
  <si>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</si>
  <si>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</si>
  <si>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</si>
  <si>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</si>
  <si>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</si>
  <si>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</si>
  <si>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</si>
  <si>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</si>
  <si>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</si>
  <si>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</si>
  <si>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</si>
  <si>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</si>
  <si>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</si>
  <si>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</si>
  <si>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</si>
  <si>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</si>
  <si>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</si>
  <si>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</si>
  <si>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</si>
  <si>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</si>
  <si>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</si>
  <si>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</si>
  <si>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</si>
  <si>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</si>
  <si>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</si>
  <si>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</si>
  <si>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</si>
  <si>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</si>
  <si>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</si>
  <si>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</si>
  <si>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</si>
  <si>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</si>
  <si>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</si>
  <si>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</si>
  <si>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</si>
  <si>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</si>
  <si>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</si>
  <si>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</si>
  <si>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</si>
  <si>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</si>
  <si>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</si>
  <si>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</si>
  <si>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</si>
  <si>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</si>
  <si>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</si>
  <si>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</si>
  <si>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</si>
  <si>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</si>
  <si>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</si>
  <si>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</si>
  <si>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</si>
  <si>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</si>
  <si>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</si>
  <si>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</si>
  <si>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</si>
  <si>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</si>
  <si>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</si>
  <si>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</si>
  <si>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</si>
  <si>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</si>
  <si>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</si>
  <si>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</si>
  <si>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</si>
  <si>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</si>
  <si>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</si>
  <si>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</si>
  <si>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</si>
  <si>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</si>
  <si>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</si>
  <si>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</si>
  <si>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</si>
  <si>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</si>
  <si>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</si>
  <si>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</si>
  <si>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</si>
  <si>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</si>
  <si>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当該値(N-3)</t>
    <phoneticPr fontId="5"/>
  </si>
  <si>
    <t>当該値(N)</t>
    <phoneticPr fontId="5"/>
  </si>
  <si>
    <t>当該値(N-1)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</si>
  <si>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</si>
  <si>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</si>
  <si>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</si>
  <si>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</si>
  <si>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</si>
  <si>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</si>
  <si>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</si>
  <si>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</si>
  <si>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</si>
  <si>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</si>
  <si>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</si>
  <si>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</si>
  <si>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</si>
  <si>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</si>
  <si>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群馬県　渋川市</t>
  </si>
  <si>
    <t>ＳＵＮおのがみ</t>
  </si>
  <si>
    <t>法非適用</t>
  </si>
  <si>
    <t>観光施設事業</t>
  </si>
  <si>
    <t>休養宿泊施設</t>
  </si>
  <si>
    <t>Ａ１Ｂ２</t>
  </si>
  <si>
    <t>非設置</t>
  </si>
  <si>
    <t>該当数値なし</t>
  </si>
  <si>
    <t>利用料金制</t>
  </si>
  <si>
    <t>有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</si>
  <si>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</si>
  <si>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</si>
  <si>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</si>
  <si>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</si>
  <si>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</si>
  <si>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</si>
  <si>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①収益的収支比率は、平均値より5.7ポイント上回り、100％を超えていることから、黒字経営となっている。
②他会計補助金比率は、平均値より27.4ポイント下回っている。また、③宿泊者一人当たりの他会計補助金額については、平均値より3,392ポイント下回っており、平均に比べ一般会計に依存していない状況である。
④定員稼働率は、19.8ポイント上回っており、比較的良好である。
⑤人件費比率は、平均値を2.7ポイント下回っており、人件費の抑制を図ることができている。
⑥売上高GOP比率は、平均値よりも55.3ポイント高くなっており、施設の営業に関する収益性が保たれている。
⑦EBITDAは、数値がマイナスとなっているが、平均値より10,193千円上回っている。</t>
    <rPh sb="1" eb="4">
      <t>シュウエキテキ</t>
    </rPh>
    <rPh sb="4" eb="6">
      <t>シュウシ</t>
    </rPh>
    <rPh sb="6" eb="8">
      <t>ヒリツ</t>
    </rPh>
    <rPh sb="10" eb="13">
      <t>ヘイキンチ</t>
    </rPh>
    <rPh sb="22" eb="24">
      <t>ウワマワ</t>
    </rPh>
    <rPh sb="31" eb="32">
      <t>コ</t>
    </rPh>
    <rPh sb="41" eb="43">
      <t>クロジ</t>
    </rPh>
    <rPh sb="43" eb="45">
      <t>ケイエイ</t>
    </rPh>
    <rPh sb="54" eb="57">
      <t>タカイケイ</t>
    </rPh>
    <rPh sb="57" eb="60">
      <t>ホジョキン</t>
    </rPh>
    <rPh sb="60" eb="62">
      <t>ヒリツ</t>
    </rPh>
    <rPh sb="64" eb="67">
      <t>ヘイキンチ</t>
    </rPh>
    <rPh sb="77" eb="79">
      <t>シタマワ</t>
    </rPh>
    <rPh sb="88" eb="91">
      <t>シュクハクシャ</t>
    </rPh>
    <rPh sb="91" eb="93">
      <t>ヒトリ</t>
    </rPh>
    <rPh sb="93" eb="94">
      <t>ア</t>
    </rPh>
    <rPh sb="97" eb="98">
      <t>タ</t>
    </rPh>
    <rPh sb="98" eb="100">
      <t>カイケイ</t>
    </rPh>
    <rPh sb="100" eb="103">
      <t>ホジョキン</t>
    </rPh>
    <rPh sb="103" eb="104">
      <t>ガク</t>
    </rPh>
    <rPh sb="110" eb="113">
      <t>ヘイキンチ</t>
    </rPh>
    <rPh sb="124" eb="126">
      <t>シタマワ</t>
    </rPh>
    <rPh sb="131" eb="133">
      <t>ヘイキン</t>
    </rPh>
    <rPh sb="134" eb="135">
      <t>クラ</t>
    </rPh>
    <rPh sb="136" eb="138">
      <t>イッパン</t>
    </rPh>
    <rPh sb="138" eb="140">
      <t>カイケイ</t>
    </rPh>
    <rPh sb="141" eb="143">
      <t>イゾン</t>
    </rPh>
    <rPh sb="148" eb="150">
      <t>ジョウキョウ</t>
    </rPh>
    <rPh sb="156" eb="158">
      <t>テイイン</t>
    </rPh>
    <rPh sb="158" eb="161">
      <t>カドウリツ</t>
    </rPh>
    <rPh sb="171" eb="173">
      <t>ウワマワ</t>
    </rPh>
    <rPh sb="178" eb="181">
      <t>ヒカクテキ</t>
    </rPh>
    <rPh sb="181" eb="183">
      <t>リョウコウ</t>
    </rPh>
    <rPh sb="189" eb="192">
      <t>ジンケンヒ</t>
    </rPh>
    <rPh sb="192" eb="194">
      <t>ヒリツ</t>
    </rPh>
    <rPh sb="196" eb="199">
      <t>ヘイキンチ</t>
    </rPh>
    <rPh sb="207" eb="209">
      <t>シタマワ</t>
    </rPh>
    <rPh sb="214" eb="217">
      <t>ジンケンヒ</t>
    </rPh>
    <rPh sb="218" eb="220">
      <t>ヨクセイ</t>
    </rPh>
    <rPh sb="221" eb="222">
      <t>ハカ</t>
    </rPh>
    <rPh sb="234" eb="237">
      <t>ウリアゲダカ</t>
    </rPh>
    <rPh sb="240" eb="242">
      <t>ヒリツ</t>
    </rPh>
    <rPh sb="244" eb="247">
      <t>ヘイキンチ</t>
    </rPh>
    <rPh sb="258" eb="259">
      <t>タカ</t>
    </rPh>
    <rPh sb="266" eb="268">
      <t>シセツ</t>
    </rPh>
    <rPh sb="269" eb="271">
      <t>エイギョウ</t>
    </rPh>
    <rPh sb="272" eb="273">
      <t>カン</t>
    </rPh>
    <rPh sb="275" eb="278">
      <t>シュウエキセイ</t>
    </rPh>
    <rPh sb="279" eb="280">
      <t>タモ</t>
    </rPh>
    <rPh sb="296" eb="298">
      <t>スウチ</t>
    </rPh>
    <rPh sb="311" eb="314">
      <t>ヘイキンチ</t>
    </rPh>
    <rPh sb="322" eb="324">
      <t>センエン</t>
    </rPh>
    <rPh sb="324" eb="326">
      <t>ウワマワ</t>
    </rPh>
    <phoneticPr fontId="5"/>
  </si>
  <si>
    <t>⑩設備投資見込額は、今後10年間で見込む建設改良費や修繕費などの額であり、給水加圧ユニット更新工事等を予定している。
⑫企業債残高対料金収入比率は0であるが、これは企業債残高が0であることによるものである。</t>
    <rPh sb="1" eb="3">
      <t>セツビ</t>
    </rPh>
    <rPh sb="3" eb="5">
      <t>トウシ</t>
    </rPh>
    <rPh sb="5" eb="8">
      <t>ミコミガク</t>
    </rPh>
    <rPh sb="10" eb="12">
      <t>コンゴ</t>
    </rPh>
    <rPh sb="14" eb="16">
      <t>ネンカン</t>
    </rPh>
    <rPh sb="17" eb="19">
      <t>ミコ</t>
    </rPh>
    <rPh sb="20" eb="22">
      <t>ケンセツ</t>
    </rPh>
    <rPh sb="22" eb="25">
      <t>カイリョウヒ</t>
    </rPh>
    <rPh sb="26" eb="29">
      <t>シュウゼンヒ</t>
    </rPh>
    <rPh sb="32" eb="33">
      <t>ガク</t>
    </rPh>
    <rPh sb="37" eb="39">
      <t>キュウスイ</t>
    </rPh>
    <rPh sb="39" eb="41">
      <t>カアツ</t>
    </rPh>
    <rPh sb="45" eb="47">
      <t>コウシン</t>
    </rPh>
    <rPh sb="47" eb="49">
      <t>コウジ</t>
    </rPh>
    <rPh sb="49" eb="50">
      <t>トウ</t>
    </rPh>
    <rPh sb="51" eb="53">
      <t>ヨテイ</t>
    </rPh>
    <rPh sb="60" eb="63">
      <t>キギョウサイ</t>
    </rPh>
    <rPh sb="63" eb="65">
      <t>ザンダカ</t>
    </rPh>
    <rPh sb="65" eb="66">
      <t>タイ</t>
    </rPh>
    <rPh sb="66" eb="68">
      <t>リョウキン</t>
    </rPh>
    <rPh sb="68" eb="70">
      <t>シュウニュウ</t>
    </rPh>
    <rPh sb="70" eb="72">
      <t>ヒリツ</t>
    </rPh>
    <rPh sb="82" eb="85">
      <t>キギョウサイ</t>
    </rPh>
    <rPh sb="85" eb="87">
      <t>ザンダカ</t>
    </rPh>
    <phoneticPr fontId="5"/>
  </si>
  <si>
    <t>平成28年度までは上昇傾向であるが、平成29年度より利用が下向きとなっている。</t>
    <rPh sb="0" eb="2">
      <t>ヘイセイ</t>
    </rPh>
    <rPh sb="4" eb="6">
      <t>ネンド</t>
    </rPh>
    <rPh sb="9" eb="11">
      <t>ジョウショウ</t>
    </rPh>
    <rPh sb="11" eb="13">
      <t>ケイコウ</t>
    </rPh>
    <rPh sb="18" eb="20">
      <t>ヘイセイ</t>
    </rPh>
    <rPh sb="22" eb="24">
      <t>ネンド</t>
    </rPh>
    <rPh sb="26" eb="28">
      <t>リヨウ</t>
    </rPh>
    <rPh sb="29" eb="31">
      <t>シタム</t>
    </rPh>
    <phoneticPr fontId="5"/>
  </si>
  <si>
    <t>　指定管理者制度を導入し運営しており、収益状況は比較的良好である。
　施設の開館から20年が経過しているため、計画的に設備の改修や修繕を実施していく必要がある。
　収益等の状況から見ても、収益性が比較的良好に保たれていることが分かるように、民間企業への施設譲渡についても現在検討している状況である。</t>
    <rPh sb="1" eb="3">
      <t>シテイ</t>
    </rPh>
    <rPh sb="3" eb="6">
      <t>カンリシャ</t>
    </rPh>
    <rPh sb="6" eb="8">
      <t>セイド</t>
    </rPh>
    <rPh sb="9" eb="11">
      <t>ドウニュウ</t>
    </rPh>
    <rPh sb="12" eb="14">
      <t>ウンエイ</t>
    </rPh>
    <rPh sb="19" eb="21">
      <t>シュウエキ</t>
    </rPh>
    <rPh sb="21" eb="23">
      <t>ジョウキョウ</t>
    </rPh>
    <rPh sb="24" eb="27">
      <t>ヒカクテキ</t>
    </rPh>
    <rPh sb="27" eb="29">
      <t>リョウコウ</t>
    </rPh>
    <rPh sb="35" eb="37">
      <t>シセツ</t>
    </rPh>
    <rPh sb="38" eb="40">
      <t>カイカン</t>
    </rPh>
    <rPh sb="44" eb="45">
      <t>ネン</t>
    </rPh>
    <rPh sb="46" eb="48">
      <t>ケイカ</t>
    </rPh>
    <rPh sb="55" eb="58">
      <t>ケイカクテキ</t>
    </rPh>
    <rPh sb="59" eb="61">
      <t>セツビ</t>
    </rPh>
    <rPh sb="62" eb="64">
      <t>カイシュウ</t>
    </rPh>
    <rPh sb="65" eb="67">
      <t>シュウゼン</t>
    </rPh>
    <rPh sb="68" eb="70">
      <t>ジッシ</t>
    </rPh>
    <rPh sb="74" eb="76">
      <t>ヒツヨウ</t>
    </rPh>
    <rPh sb="82" eb="84">
      <t>シュウエキ</t>
    </rPh>
    <rPh sb="84" eb="85">
      <t>トウ</t>
    </rPh>
    <rPh sb="86" eb="88">
      <t>ジョウキョウ</t>
    </rPh>
    <rPh sb="90" eb="91">
      <t>ミ</t>
    </rPh>
    <rPh sb="94" eb="97">
      <t>シュウエキセイ</t>
    </rPh>
    <rPh sb="98" eb="101">
      <t>ヒカクテキ</t>
    </rPh>
    <rPh sb="101" eb="103">
      <t>リョウコウ</t>
    </rPh>
    <rPh sb="104" eb="105">
      <t>タモ</t>
    </rPh>
    <rPh sb="113" eb="114">
      <t>ワ</t>
    </rPh>
    <rPh sb="120" eb="122">
      <t>ミンカン</t>
    </rPh>
    <rPh sb="122" eb="124">
      <t>キギョウ</t>
    </rPh>
    <rPh sb="126" eb="128">
      <t>シセツ</t>
    </rPh>
    <rPh sb="128" eb="130">
      <t>ジョウト</t>
    </rPh>
    <rPh sb="135" eb="137">
      <t>ゲンザイ</t>
    </rPh>
    <rPh sb="137" eb="139">
      <t>ケントウ</t>
    </rPh>
    <rPh sb="143" eb="145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</si>
</sst>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1313</c:v>
                </c:pt>
                <c:pt idx="4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A-4640-9D77-F4B8E9EF9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269568"/>
        <c:axId val="331275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2500</c:v>
                </c:pt>
                <c:pt idx="1">
                  <c:v>2895</c:v>
                </c:pt>
                <c:pt idx="2">
                  <c:v>2798</c:v>
                </c:pt>
                <c:pt idx="3">
                  <c:v>2646</c:v>
                </c:pt>
                <c:pt idx="4">
                  <c:v>3706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AA-4640-9D77-F4B8E9EF9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69568"/>
        <c:axId val="331275448"/>
      </c:lineChart>
      <c:dateAx>
        <c:axId val="331269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275448"/>
        <c:crosses val="autoZero"/>
        <c:auto val="1"/>
        <c:lblOffset val="100"/>
        <c:baseTimeUnit val="years"/>
      </c:dateAx>
      <c:valAx>
        <c:axId val="331275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31269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F79-4AD3-800A-6F41B82B2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354888"/>
        <c:axId val="33635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79-4AD3-800A-6F41B82B2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354888"/>
        <c:axId val="336351360"/>
      </c:lineChart>
      <c:dateAx>
        <c:axId val="336354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351360"/>
        <c:crosses val="autoZero"/>
        <c:auto val="1"/>
        <c:lblOffset val="100"/>
        <c:baseTimeUnit val="years"/>
      </c:dateAx>
      <c:valAx>
        <c:axId val="33635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6354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0.14130000000000001</c:v>
                </c:pt>
                <c:pt idx="1">
                  <c:v>0.16450000000000001</c:v>
                </c:pt>
                <c:pt idx="2">
                  <c:v>0.1704</c:v>
                </c:pt>
                <c:pt idx="3">
                  <c:v>0.15890000000000001</c:v>
                </c:pt>
                <c:pt idx="4">
                  <c:v>0.13650000000000001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B0-42C3-B952-783FBAFE6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352928"/>
        <c:axId val="336355280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1.6999999999999999E-3</c:v>
                </c:pt>
                <c:pt idx="1">
                  <c:v>1.6999999999999999E-3</c:v>
                </c:pt>
                <c:pt idx="2">
                  <c:v>1.6999999999999999E-3</c:v>
                </c:pt>
                <c:pt idx="3">
                  <c:v>1.6999999999999999E-3</c:v>
                </c:pt>
                <c:pt idx="4">
                  <c:v>1.8E-3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B0-42C3-B952-783FBAFE6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353712"/>
        <c:axId val="336353320"/>
      </c:lineChart>
      <c:dateAx>
        <c:axId val="336352928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36355280"/>
        <c:crosses val="autoZero"/>
        <c:auto val="1"/>
        <c:lblOffset val="100"/>
        <c:baseTimeUnit val="years"/>
      </c:dateAx>
      <c:valAx>
        <c:axId val="33635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36352928"/>
        <c:crosses val="autoZero"/>
        <c:crossBetween val="between"/>
      </c:valAx>
      <c:valAx>
        <c:axId val="336353320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36353712"/>
        <c:crosses val="max"/>
        <c:crossBetween val="between"/>
      </c:valAx>
      <c:dateAx>
        <c:axId val="336353712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336353320"/>
        <c:crosses val="autoZero"/>
        <c:auto val="1"/>
        <c:lblOffset val="100"/>
        <c:baseTimeUnit val="year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13.8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B-4298-BFE4-E845768F3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504344"/>
        <c:axId val="335502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24.8</c:v>
                </c:pt>
                <c:pt idx="1">
                  <c:v>25.9</c:v>
                </c:pt>
                <c:pt idx="2">
                  <c:v>25.2</c:v>
                </c:pt>
                <c:pt idx="3">
                  <c:v>27.3</c:v>
                </c:pt>
                <c:pt idx="4">
                  <c:v>30.4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4B-4298-BFE4-E845768F3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504344"/>
        <c:axId val="335502776"/>
      </c:lineChart>
      <c:dateAx>
        <c:axId val="335504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502776"/>
        <c:crosses val="autoZero"/>
        <c:auto val="1"/>
        <c:lblOffset val="100"/>
        <c:baseTimeUnit val="years"/>
      </c:dateAx>
      <c:valAx>
        <c:axId val="335502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5504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103.9</c:v>
                </c:pt>
                <c:pt idx="1">
                  <c:v>105.5</c:v>
                </c:pt>
                <c:pt idx="2">
                  <c:v>104.9</c:v>
                </c:pt>
                <c:pt idx="3">
                  <c:v>102.3</c:v>
                </c:pt>
                <c:pt idx="4">
                  <c:v>102.8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F-4E9E-991B-66694CE22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507088"/>
        <c:axId val="335505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91.3</c:v>
                </c:pt>
                <c:pt idx="1">
                  <c:v>91.8</c:v>
                </c:pt>
                <c:pt idx="2">
                  <c:v>93.3</c:v>
                </c:pt>
                <c:pt idx="3">
                  <c:v>94.6</c:v>
                </c:pt>
                <c:pt idx="4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5F-4E9E-991B-66694CE22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507088"/>
        <c:axId val="335505128"/>
      </c:lineChart>
      <c:dateAx>
        <c:axId val="335507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505128"/>
        <c:crosses val="autoZero"/>
        <c:auto val="1"/>
        <c:lblOffset val="100"/>
        <c:baseTimeUnit val="years"/>
      </c:dateAx>
      <c:valAx>
        <c:axId val="335505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5507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5301</c:v>
                </c:pt>
                <c:pt idx="1">
                  <c:v>7482</c:v>
                </c:pt>
                <c:pt idx="2">
                  <c:v>6477</c:v>
                </c:pt>
                <c:pt idx="3">
                  <c:v>3214</c:v>
                </c:pt>
                <c:pt idx="4">
                  <c:v>-346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A-4061-869B-CF294B7ED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505520"/>
        <c:axId val="335503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-6167</c:v>
                </c:pt>
                <c:pt idx="1">
                  <c:v>-9455</c:v>
                </c:pt>
                <c:pt idx="2">
                  <c:v>-9799</c:v>
                </c:pt>
                <c:pt idx="3">
                  <c:v>-10359</c:v>
                </c:pt>
                <c:pt idx="4">
                  <c:v>-10539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CA-4061-869B-CF294B7ED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505520"/>
        <c:axId val="335503560"/>
      </c:lineChart>
      <c:dateAx>
        <c:axId val="33550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503560"/>
        <c:crosses val="autoZero"/>
        <c:auto val="1"/>
        <c:lblOffset val="100"/>
        <c:baseTimeUnit val="years"/>
      </c:dateAx>
      <c:valAx>
        <c:axId val="335503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35505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5.2</c:v>
                </c:pt>
                <c:pt idx="2">
                  <c:v>4.7</c:v>
                </c:pt>
                <c:pt idx="3">
                  <c:v>2.2999999999999998</c:v>
                </c:pt>
                <c:pt idx="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3-431F-9727-F03B7C6AC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500816"/>
        <c:axId val="33550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-17.5</c:v>
                </c:pt>
                <c:pt idx="1">
                  <c:v>-15.9</c:v>
                </c:pt>
                <c:pt idx="2">
                  <c:v>-17.7</c:v>
                </c:pt>
                <c:pt idx="3">
                  <c:v>-33.5</c:v>
                </c:pt>
                <c:pt idx="4">
                  <c:v>-52.5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63-431F-9727-F03B7C6AC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500816"/>
        <c:axId val="335507872"/>
      </c:lineChart>
      <c:dateAx>
        <c:axId val="33550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507872"/>
        <c:crosses val="autoZero"/>
        <c:auto val="1"/>
        <c:lblOffset val="100"/>
        <c:baseTimeUnit val="years"/>
      </c:dateAx>
      <c:valAx>
        <c:axId val="33550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5500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42.5</c:v>
                </c:pt>
                <c:pt idx="1">
                  <c:v>40</c:v>
                </c:pt>
                <c:pt idx="2">
                  <c:v>42.3</c:v>
                </c:pt>
                <c:pt idx="3">
                  <c:v>43.2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C-4D3A-BCFD-DC66618DA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508264"/>
        <c:axId val="335501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35.1</c:v>
                </c:pt>
                <c:pt idx="1">
                  <c:v>35.4</c:v>
                </c:pt>
                <c:pt idx="2">
                  <c:v>37.299999999999997</c:v>
                </c:pt>
                <c:pt idx="3">
                  <c:v>33.799999999999997</c:v>
                </c:pt>
                <c:pt idx="4">
                  <c:v>35.700000000000003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EC-4D3A-BCFD-DC66618DA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508264"/>
        <c:axId val="335501992"/>
      </c:lineChart>
      <c:dateAx>
        <c:axId val="335508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501992"/>
        <c:crosses val="autoZero"/>
        <c:auto val="1"/>
        <c:lblOffset val="100"/>
        <c:baseTimeUnit val="years"/>
      </c:dateAx>
      <c:valAx>
        <c:axId val="335501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5508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42</c:v>
                </c:pt>
                <c:pt idx="1">
                  <c:v>43.2</c:v>
                </c:pt>
                <c:pt idx="2">
                  <c:v>42.9</c:v>
                </c:pt>
                <c:pt idx="3">
                  <c:v>43.5</c:v>
                </c:pt>
                <c:pt idx="4">
                  <c:v>43.7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D-49E9-B8A2-A46B705CE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352144"/>
        <c:axId val="33635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22.7</c:v>
                </c:pt>
                <c:pt idx="1">
                  <c:v>23.4</c:v>
                </c:pt>
                <c:pt idx="2">
                  <c:v>22.8</c:v>
                </c:pt>
                <c:pt idx="3">
                  <c:v>23.5</c:v>
                </c:pt>
                <c:pt idx="4">
                  <c:v>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2D-49E9-B8A2-A46B705CE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352144"/>
        <c:axId val="336354496"/>
      </c:lineChart>
      <c:dateAx>
        <c:axId val="336352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354496"/>
        <c:crosses val="autoZero"/>
        <c:auto val="1"/>
        <c:lblOffset val="100"/>
        <c:baseTimeUnit val="years"/>
      </c:dateAx>
      <c:valAx>
        <c:axId val="33635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6352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D-4AD5-B7C3-7D25327D0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357632"/>
        <c:axId val="336351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34.1</c:v>
                </c:pt>
                <c:pt idx="1">
                  <c:v>20.3</c:v>
                </c:pt>
                <c:pt idx="2">
                  <c:v>44.7</c:v>
                </c:pt>
                <c:pt idx="3">
                  <c:v>33.299999999999997</c:v>
                </c:pt>
                <c:pt idx="4">
                  <c:v>536.70000000000005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4D-4AD5-B7C3-7D25327D0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357632"/>
        <c:axId val="336351752"/>
      </c:lineChart>
      <c:dateAx>
        <c:axId val="33635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351752"/>
        <c:crosses val="autoZero"/>
        <c:auto val="1"/>
        <c:lblOffset val="100"/>
        <c:baseTimeUnit val="years"/>
      </c:dateAx>
      <c:valAx>
        <c:axId val="336351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6357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DC8-44A1-9F39-EF0BDF37C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358024"/>
        <c:axId val="336352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C8-44A1-9F39-EF0BDF37C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358024"/>
        <c:axId val="336352536"/>
      </c:lineChart>
      <c:dateAx>
        <c:axId val="336358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352536"/>
        <c:crosses val="autoZero"/>
        <c:auto val="1"/>
        <c:lblOffset val="100"/>
        <c:baseTimeUnit val="years"/>
      </c:dateAx>
      <c:valAx>
        <c:axId val="336352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6358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【4,220】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【△5,790】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【△106.0】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  <c r="IY2" s="83"/>
      <c r="IZ2" s="83"/>
      <c r="JA2" s="83"/>
      <c r="JB2" s="83"/>
      <c r="JC2" s="83"/>
      <c r="JD2" s="83"/>
      <c r="JE2" s="83"/>
      <c r="JF2" s="83"/>
      <c r="JG2" s="83"/>
      <c r="JH2" s="83"/>
      <c r="JI2" s="83"/>
      <c r="JJ2" s="83"/>
      <c r="JK2" s="83"/>
      <c r="JL2" s="83"/>
      <c r="JM2" s="83"/>
      <c r="JN2" s="83"/>
      <c r="JO2" s="83"/>
      <c r="JP2" s="83"/>
      <c r="JQ2" s="83"/>
      <c r="JR2" s="83"/>
      <c r="JS2" s="83"/>
      <c r="JT2" s="83"/>
      <c r="JU2" s="83"/>
      <c r="JV2" s="83"/>
      <c r="JW2" s="83"/>
      <c r="JX2" s="83"/>
      <c r="JY2" s="83"/>
      <c r="JZ2" s="83"/>
      <c r="KA2" s="83"/>
      <c r="KB2" s="83"/>
      <c r="KC2" s="83"/>
      <c r="KD2" s="83"/>
      <c r="KE2" s="83"/>
      <c r="KF2" s="83"/>
      <c r="KG2" s="83"/>
      <c r="KH2" s="83"/>
      <c r="KI2" s="83"/>
      <c r="KJ2" s="83"/>
      <c r="KK2" s="83"/>
      <c r="KL2" s="83"/>
      <c r="KM2" s="83"/>
      <c r="KN2" s="83"/>
      <c r="KO2" s="83"/>
      <c r="KP2" s="83"/>
      <c r="KQ2" s="83"/>
      <c r="KR2" s="83"/>
      <c r="KS2" s="83"/>
      <c r="KT2" s="83"/>
      <c r="KU2" s="83"/>
      <c r="KV2" s="83"/>
      <c r="KW2" s="83"/>
      <c r="KX2" s="83"/>
      <c r="KY2" s="83"/>
      <c r="KZ2" s="83"/>
      <c r="LA2" s="83"/>
      <c r="LB2" s="83"/>
      <c r="LC2" s="83"/>
      <c r="LD2" s="83"/>
      <c r="LE2" s="83"/>
      <c r="LF2" s="83"/>
      <c r="LG2" s="83"/>
      <c r="LH2" s="83"/>
      <c r="LI2" s="83"/>
      <c r="LJ2" s="83"/>
      <c r="LK2" s="83"/>
      <c r="LL2" s="83"/>
      <c r="LM2" s="83"/>
      <c r="LN2" s="83"/>
      <c r="LO2" s="83"/>
      <c r="LP2" s="83"/>
      <c r="LQ2" s="83"/>
      <c r="LR2" s="83"/>
      <c r="LS2" s="83"/>
      <c r="LT2" s="83"/>
      <c r="LU2" s="83"/>
      <c r="LV2" s="83"/>
      <c r="LW2" s="83"/>
      <c r="LX2" s="83"/>
      <c r="LY2" s="83"/>
      <c r="LZ2" s="83"/>
      <c r="MA2" s="83"/>
      <c r="MB2" s="83"/>
      <c r="MC2" s="83"/>
      <c r="MD2" s="83"/>
      <c r="ME2" s="83"/>
      <c r="MF2" s="83"/>
      <c r="MG2" s="83"/>
      <c r="MH2" s="83"/>
      <c r="MI2" s="83"/>
      <c r="MJ2" s="83"/>
      <c r="MK2" s="83"/>
      <c r="ML2" s="83"/>
      <c r="MM2" s="83"/>
      <c r="MN2" s="83"/>
      <c r="MO2" s="83"/>
      <c r="MP2" s="83"/>
      <c r="MQ2" s="83"/>
      <c r="MR2" s="83"/>
      <c r="MS2" s="83"/>
      <c r="MT2" s="83"/>
      <c r="MU2" s="83"/>
      <c r="MV2" s="83"/>
      <c r="MW2" s="83"/>
      <c r="MX2" s="83"/>
      <c r="MY2" s="83"/>
      <c r="MZ2" s="83"/>
      <c r="NA2" s="83"/>
      <c r="NB2" s="83"/>
      <c r="NC2" s="83"/>
      <c r="ND2" s="83"/>
      <c r="NE2" s="83"/>
      <c r="NF2" s="83"/>
      <c r="NG2" s="83"/>
      <c r="NH2" s="83"/>
      <c r="NI2" s="83"/>
      <c r="NJ2" s="83"/>
      <c r="NK2" s="83"/>
      <c r="NL2" s="83"/>
      <c r="NM2" s="83"/>
      <c r="NN2" s="83"/>
      <c r="NO2" s="83"/>
      <c r="NP2" s="83"/>
      <c r="NQ2" s="83"/>
      <c r="NR2" s="83"/>
      <c r="NS2" s="83"/>
      <c r="NT2" s="83"/>
      <c r="NU2" s="83"/>
      <c r="NV2" s="83"/>
      <c r="NW2" s="83"/>
    </row>
    <row r="3" spans="1:387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  <c r="IW3" s="83"/>
      <c r="IX3" s="83"/>
      <c r="IY3" s="83"/>
      <c r="IZ3" s="83"/>
      <c r="JA3" s="83"/>
      <c r="JB3" s="83"/>
      <c r="JC3" s="83"/>
      <c r="JD3" s="83"/>
      <c r="JE3" s="83"/>
      <c r="JF3" s="83"/>
      <c r="JG3" s="83"/>
      <c r="JH3" s="83"/>
      <c r="JI3" s="83"/>
      <c r="JJ3" s="83"/>
      <c r="JK3" s="83"/>
      <c r="JL3" s="83"/>
      <c r="JM3" s="83"/>
      <c r="JN3" s="83"/>
      <c r="JO3" s="83"/>
      <c r="JP3" s="83"/>
      <c r="JQ3" s="83"/>
      <c r="JR3" s="83"/>
      <c r="JS3" s="83"/>
      <c r="JT3" s="83"/>
      <c r="JU3" s="83"/>
      <c r="JV3" s="83"/>
      <c r="JW3" s="83"/>
      <c r="JX3" s="83"/>
      <c r="JY3" s="83"/>
      <c r="JZ3" s="83"/>
      <c r="KA3" s="83"/>
      <c r="KB3" s="83"/>
      <c r="KC3" s="83"/>
      <c r="KD3" s="83"/>
      <c r="KE3" s="83"/>
      <c r="KF3" s="83"/>
      <c r="KG3" s="83"/>
      <c r="KH3" s="83"/>
      <c r="KI3" s="83"/>
      <c r="KJ3" s="83"/>
      <c r="KK3" s="83"/>
      <c r="KL3" s="83"/>
      <c r="KM3" s="83"/>
      <c r="KN3" s="83"/>
      <c r="KO3" s="83"/>
      <c r="KP3" s="83"/>
      <c r="KQ3" s="83"/>
      <c r="KR3" s="83"/>
      <c r="KS3" s="83"/>
      <c r="KT3" s="83"/>
      <c r="KU3" s="83"/>
      <c r="KV3" s="83"/>
      <c r="KW3" s="83"/>
      <c r="KX3" s="83"/>
      <c r="KY3" s="83"/>
      <c r="KZ3" s="83"/>
      <c r="LA3" s="83"/>
      <c r="LB3" s="83"/>
      <c r="LC3" s="83"/>
      <c r="LD3" s="83"/>
      <c r="LE3" s="83"/>
      <c r="LF3" s="83"/>
      <c r="LG3" s="83"/>
      <c r="LH3" s="83"/>
      <c r="LI3" s="83"/>
      <c r="LJ3" s="83"/>
      <c r="LK3" s="83"/>
      <c r="LL3" s="83"/>
      <c r="LM3" s="83"/>
      <c r="LN3" s="83"/>
      <c r="LO3" s="83"/>
      <c r="LP3" s="83"/>
      <c r="LQ3" s="83"/>
      <c r="LR3" s="83"/>
      <c r="LS3" s="83"/>
      <c r="LT3" s="83"/>
      <c r="LU3" s="83"/>
      <c r="LV3" s="83"/>
      <c r="LW3" s="83"/>
      <c r="LX3" s="83"/>
      <c r="LY3" s="83"/>
      <c r="LZ3" s="83"/>
      <c r="MA3" s="83"/>
      <c r="MB3" s="83"/>
      <c r="MC3" s="83"/>
      <c r="MD3" s="83"/>
      <c r="ME3" s="83"/>
      <c r="MF3" s="83"/>
      <c r="MG3" s="83"/>
      <c r="MH3" s="83"/>
      <c r="MI3" s="83"/>
      <c r="MJ3" s="83"/>
      <c r="MK3" s="83"/>
      <c r="ML3" s="83"/>
      <c r="MM3" s="83"/>
      <c r="MN3" s="83"/>
      <c r="MO3" s="83"/>
      <c r="MP3" s="83"/>
      <c r="MQ3" s="83"/>
      <c r="MR3" s="83"/>
      <c r="MS3" s="83"/>
      <c r="MT3" s="83"/>
      <c r="MU3" s="83"/>
      <c r="MV3" s="83"/>
      <c r="MW3" s="83"/>
      <c r="MX3" s="83"/>
      <c r="MY3" s="83"/>
      <c r="MZ3" s="83"/>
      <c r="NA3" s="83"/>
      <c r="NB3" s="83"/>
      <c r="NC3" s="83"/>
      <c r="ND3" s="83"/>
      <c r="NE3" s="83"/>
      <c r="NF3" s="83"/>
      <c r="NG3" s="83"/>
      <c r="NH3" s="83"/>
      <c r="NI3" s="83"/>
      <c r="NJ3" s="83"/>
      <c r="NK3" s="83"/>
      <c r="NL3" s="83"/>
      <c r="NM3" s="83"/>
      <c r="NN3" s="83"/>
      <c r="NO3" s="83"/>
      <c r="NP3" s="83"/>
      <c r="NQ3" s="83"/>
      <c r="NR3" s="83"/>
      <c r="NS3" s="83"/>
      <c r="NT3" s="83"/>
      <c r="NU3" s="83"/>
      <c r="NV3" s="83"/>
      <c r="NW3" s="83"/>
    </row>
    <row r="4" spans="1:387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/>
      <c r="JD4" s="83"/>
      <c r="JE4" s="83"/>
      <c r="JF4" s="83"/>
      <c r="JG4" s="83"/>
      <c r="JH4" s="83"/>
      <c r="JI4" s="83"/>
      <c r="JJ4" s="83"/>
      <c r="JK4" s="83"/>
      <c r="JL4" s="83"/>
      <c r="JM4" s="83"/>
      <c r="JN4" s="83"/>
      <c r="JO4" s="83"/>
      <c r="JP4" s="83"/>
      <c r="JQ4" s="83"/>
      <c r="JR4" s="83"/>
      <c r="JS4" s="83"/>
      <c r="JT4" s="83"/>
      <c r="JU4" s="83"/>
      <c r="JV4" s="83"/>
      <c r="JW4" s="83"/>
      <c r="JX4" s="83"/>
      <c r="JY4" s="83"/>
      <c r="JZ4" s="83"/>
      <c r="KA4" s="83"/>
      <c r="KB4" s="83"/>
      <c r="KC4" s="83"/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3"/>
      <c r="KQ4" s="83"/>
      <c r="KR4" s="83"/>
      <c r="KS4" s="83"/>
      <c r="KT4" s="83"/>
      <c r="KU4" s="83"/>
      <c r="KV4" s="83"/>
      <c r="KW4" s="83"/>
      <c r="KX4" s="83"/>
      <c r="KY4" s="83"/>
      <c r="KZ4" s="83"/>
      <c r="LA4" s="83"/>
      <c r="LB4" s="83"/>
      <c r="LC4" s="83"/>
      <c r="LD4" s="83"/>
      <c r="LE4" s="83"/>
      <c r="LF4" s="83"/>
      <c r="LG4" s="83"/>
      <c r="LH4" s="83"/>
      <c r="LI4" s="83"/>
      <c r="LJ4" s="83"/>
      <c r="LK4" s="83"/>
      <c r="LL4" s="83"/>
      <c r="LM4" s="83"/>
      <c r="LN4" s="83"/>
      <c r="LO4" s="83"/>
      <c r="LP4" s="83"/>
      <c r="LQ4" s="83"/>
      <c r="LR4" s="83"/>
      <c r="LS4" s="83"/>
      <c r="LT4" s="83"/>
      <c r="LU4" s="83"/>
      <c r="LV4" s="83"/>
      <c r="LW4" s="83"/>
      <c r="LX4" s="83"/>
      <c r="LY4" s="83"/>
      <c r="LZ4" s="83"/>
      <c r="MA4" s="83"/>
      <c r="MB4" s="83"/>
      <c r="MC4" s="83"/>
      <c r="MD4" s="83"/>
      <c r="ME4" s="83"/>
      <c r="MF4" s="83"/>
      <c r="MG4" s="83"/>
      <c r="MH4" s="83"/>
      <c r="MI4" s="83"/>
      <c r="MJ4" s="83"/>
      <c r="MK4" s="83"/>
      <c r="ML4" s="83"/>
      <c r="MM4" s="83"/>
      <c r="MN4" s="83"/>
      <c r="MO4" s="83"/>
      <c r="MP4" s="83"/>
      <c r="MQ4" s="83"/>
      <c r="MR4" s="83"/>
      <c r="MS4" s="83"/>
      <c r="MT4" s="83"/>
      <c r="MU4" s="83"/>
      <c r="MV4" s="83"/>
      <c r="MW4" s="83"/>
      <c r="MX4" s="83"/>
      <c r="MY4" s="83"/>
      <c r="MZ4" s="83"/>
      <c r="NA4" s="83"/>
      <c r="NB4" s="83"/>
      <c r="NC4" s="83"/>
      <c r="ND4" s="83"/>
      <c r="NE4" s="83"/>
      <c r="NF4" s="83"/>
      <c r="NG4" s="83"/>
      <c r="NH4" s="83"/>
      <c r="NI4" s="83"/>
      <c r="NJ4" s="83"/>
      <c r="NK4" s="83"/>
      <c r="NL4" s="83"/>
      <c r="NM4" s="83"/>
      <c r="NN4" s="83"/>
      <c r="NO4" s="83"/>
      <c r="NP4" s="83"/>
      <c r="NQ4" s="83"/>
      <c r="NR4" s="83"/>
      <c r="NS4" s="83"/>
      <c r="NT4" s="83"/>
      <c r="NU4" s="83"/>
      <c r="NV4" s="83"/>
      <c r="NW4" s="83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84" t="str">
        <f>データ!H6&amp;"　"&amp;データ!I6</f>
        <v>群馬県渋川市　ＳＵＮおのがみ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85" t="s">
        <v>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7"/>
      <c r="AQ7" s="85" t="s">
        <v>2</v>
      </c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7"/>
      <c r="CF7" s="85" t="s">
        <v>3</v>
      </c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7"/>
      <c r="DU7" s="88" t="s">
        <v>4</v>
      </c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 t="s">
        <v>5</v>
      </c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88" t="s">
        <v>6</v>
      </c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  <c r="IW7" s="88"/>
      <c r="IX7" s="88"/>
      <c r="IY7" s="88"/>
      <c r="IZ7" s="88"/>
      <c r="JA7" s="88"/>
      <c r="JB7" s="88"/>
      <c r="JC7" s="88"/>
      <c r="JD7" s="88"/>
      <c r="JE7" s="88"/>
      <c r="JF7" s="88"/>
      <c r="JG7" s="88"/>
      <c r="JH7" s="88"/>
      <c r="JI7" s="88"/>
      <c r="JJ7" s="88"/>
      <c r="JK7" s="88"/>
      <c r="JL7" s="88"/>
      <c r="JM7" s="88"/>
      <c r="JN7" s="88"/>
      <c r="JO7" s="88"/>
      <c r="JP7" s="88"/>
      <c r="JQ7" s="88"/>
      <c r="JR7" s="88"/>
      <c r="JS7" s="88"/>
      <c r="JT7" s="88"/>
      <c r="JU7" s="88"/>
      <c r="JV7" s="88" t="s">
        <v>7</v>
      </c>
      <c r="JW7" s="88"/>
      <c r="JX7" s="88"/>
      <c r="JY7" s="88"/>
      <c r="JZ7" s="88"/>
      <c r="KA7" s="88"/>
      <c r="KB7" s="88"/>
      <c r="KC7" s="88"/>
      <c r="KD7" s="88"/>
      <c r="KE7" s="88"/>
      <c r="KF7" s="88"/>
      <c r="KG7" s="88"/>
      <c r="KH7" s="88"/>
      <c r="KI7" s="88"/>
      <c r="KJ7" s="88"/>
      <c r="KK7" s="88"/>
      <c r="KL7" s="88"/>
      <c r="KM7" s="88"/>
      <c r="KN7" s="88"/>
      <c r="KO7" s="88"/>
      <c r="KP7" s="88"/>
      <c r="KQ7" s="88"/>
      <c r="KR7" s="88"/>
      <c r="KS7" s="88"/>
      <c r="KT7" s="88"/>
      <c r="KU7" s="88"/>
      <c r="KV7" s="88"/>
      <c r="KW7" s="88"/>
      <c r="KX7" s="88"/>
      <c r="KY7" s="88"/>
      <c r="KZ7" s="88"/>
      <c r="LA7" s="88"/>
      <c r="LB7" s="88"/>
      <c r="LC7" s="88"/>
      <c r="LD7" s="88"/>
      <c r="LE7" s="88"/>
      <c r="LF7" s="88"/>
      <c r="LG7" s="88"/>
      <c r="LH7" s="88"/>
      <c r="LI7" s="88"/>
      <c r="LJ7" s="88"/>
      <c r="LK7" s="88"/>
      <c r="LL7" s="88"/>
      <c r="LM7" s="88"/>
      <c r="LN7" s="88"/>
      <c r="LO7" s="88" t="s">
        <v>8</v>
      </c>
      <c r="LP7" s="88"/>
      <c r="LQ7" s="88"/>
      <c r="LR7" s="88"/>
      <c r="LS7" s="88"/>
      <c r="LT7" s="88"/>
      <c r="LU7" s="88"/>
      <c r="LV7" s="88"/>
      <c r="LW7" s="88"/>
      <c r="LX7" s="88"/>
      <c r="LY7" s="88"/>
      <c r="LZ7" s="88"/>
      <c r="MA7" s="88"/>
      <c r="MB7" s="88"/>
      <c r="MC7" s="88"/>
      <c r="MD7" s="88"/>
      <c r="ME7" s="88"/>
      <c r="MF7" s="88"/>
      <c r="MG7" s="88"/>
      <c r="MH7" s="88"/>
      <c r="MI7" s="88"/>
      <c r="MJ7" s="88"/>
      <c r="MK7" s="88"/>
      <c r="ML7" s="88"/>
      <c r="MM7" s="88"/>
      <c r="MN7" s="88"/>
      <c r="MO7" s="88"/>
      <c r="MP7" s="88"/>
      <c r="MQ7" s="88"/>
      <c r="MR7" s="88"/>
      <c r="MS7" s="88"/>
      <c r="MT7" s="88"/>
      <c r="MU7" s="88"/>
      <c r="MV7" s="88"/>
      <c r="MW7" s="88"/>
      <c r="MX7" s="88"/>
      <c r="MY7" s="88"/>
      <c r="MZ7" s="88"/>
      <c r="NA7" s="88"/>
      <c r="NB7" s="88"/>
      <c r="NC7" s="88"/>
      <c r="ND7" s="88"/>
      <c r="NE7" s="88"/>
      <c r="NF7" s="88"/>
      <c r="NG7" s="88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93" t="str">
        <f>データ!J7</f>
        <v>法非適用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5"/>
      <c r="AQ8" s="93" t="str">
        <f>データ!K7</f>
        <v>観光施設事業</v>
      </c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5"/>
      <c r="CF8" s="93" t="str">
        <f>データ!L7</f>
        <v>休養宿泊施設</v>
      </c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5"/>
      <c r="DU8" s="89" t="str">
        <f>データ!M7</f>
        <v>Ａ１Ｂ２</v>
      </c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 t="str">
        <f>データ!N7</f>
        <v>非設置</v>
      </c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96">
        <f>データ!S7</f>
        <v>8052</v>
      </c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  <c r="IW8" s="96"/>
      <c r="IX8" s="96"/>
      <c r="IY8" s="96"/>
      <c r="IZ8" s="96"/>
      <c r="JA8" s="96"/>
      <c r="JB8" s="96"/>
      <c r="JC8" s="96"/>
      <c r="JD8" s="96"/>
      <c r="JE8" s="96"/>
      <c r="JF8" s="96"/>
      <c r="JG8" s="96"/>
      <c r="JH8" s="96"/>
      <c r="JI8" s="96"/>
      <c r="JJ8" s="96"/>
      <c r="JK8" s="96"/>
      <c r="JL8" s="96"/>
      <c r="JM8" s="96"/>
      <c r="JN8" s="96"/>
      <c r="JO8" s="96"/>
      <c r="JP8" s="96"/>
      <c r="JQ8" s="96"/>
      <c r="JR8" s="96"/>
      <c r="JS8" s="96"/>
      <c r="JT8" s="96"/>
      <c r="JU8" s="96"/>
      <c r="JV8" s="89" t="str">
        <f>データ!T7</f>
        <v>利用料金制</v>
      </c>
      <c r="JW8" s="89"/>
      <c r="JX8" s="89"/>
      <c r="JY8" s="89"/>
      <c r="JZ8" s="89"/>
      <c r="KA8" s="89"/>
      <c r="KB8" s="89"/>
      <c r="KC8" s="89"/>
      <c r="KD8" s="89"/>
      <c r="KE8" s="89"/>
      <c r="KF8" s="89"/>
      <c r="KG8" s="89"/>
      <c r="KH8" s="89"/>
      <c r="KI8" s="89"/>
      <c r="KJ8" s="89"/>
      <c r="KK8" s="89"/>
      <c r="KL8" s="89"/>
      <c r="KM8" s="89"/>
      <c r="KN8" s="89"/>
      <c r="KO8" s="89"/>
      <c r="KP8" s="89"/>
      <c r="KQ8" s="89"/>
      <c r="KR8" s="89"/>
      <c r="KS8" s="89"/>
      <c r="KT8" s="89"/>
      <c r="KU8" s="89"/>
      <c r="KV8" s="89"/>
      <c r="KW8" s="89"/>
      <c r="KX8" s="89"/>
      <c r="KY8" s="89"/>
      <c r="KZ8" s="89"/>
      <c r="LA8" s="89"/>
      <c r="LB8" s="89"/>
      <c r="LC8" s="89"/>
      <c r="LD8" s="89"/>
      <c r="LE8" s="89"/>
      <c r="LF8" s="89"/>
      <c r="LG8" s="89"/>
      <c r="LH8" s="89"/>
      <c r="LI8" s="89"/>
      <c r="LJ8" s="89"/>
      <c r="LK8" s="89"/>
      <c r="LL8" s="89"/>
      <c r="LM8" s="89"/>
      <c r="LN8" s="89"/>
      <c r="LO8" s="90">
        <f>データ!U7</f>
        <v>20.6</v>
      </c>
      <c r="LP8" s="90"/>
      <c r="LQ8" s="90"/>
      <c r="LR8" s="90"/>
      <c r="LS8" s="90"/>
      <c r="LT8" s="90"/>
      <c r="LU8" s="90"/>
      <c r="LV8" s="90"/>
      <c r="LW8" s="90"/>
      <c r="LX8" s="90"/>
      <c r="LY8" s="90"/>
      <c r="LZ8" s="90"/>
      <c r="MA8" s="90"/>
      <c r="MB8" s="90"/>
      <c r="MC8" s="90"/>
      <c r="MD8" s="90"/>
      <c r="ME8" s="90"/>
      <c r="MF8" s="90"/>
      <c r="MG8" s="90"/>
      <c r="MH8" s="90"/>
      <c r="MI8" s="90"/>
      <c r="MJ8" s="90"/>
      <c r="MK8" s="90"/>
      <c r="ML8" s="90"/>
      <c r="MM8" s="90"/>
      <c r="MN8" s="90"/>
      <c r="MO8" s="90"/>
      <c r="MP8" s="90"/>
      <c r="MQ8" s="90"/>
      <c r="MR8" s="90"/>
      <c r="MS8" s="90"/>
      <c r="MT8" s="90"/>
      <c r="MU8" s="90"/>
      <c r="MV8" s="90"/>
      <c r="MW8" s="90"/>
      <c r="MX8" s="90"/>
      <c r="MY8" s="90"/>
      <c r="MZ8" s="90"/>
      <c r="NA8" s="90"/>
      <c r="NB8" s="90"/>
      <c r="NC8" s="90"/>
      <c r="ND8" s="90"/>
      <c r="NE8" s="90"/>
      <c r="NF8" s="90"/>
      <c r="NG8" s="90"/>
      <c r="NH8" s="3"/>
      <c r="NI8" s="91" t="s">
        <v>10</v>
      </c>
      <c r="NJ8" s="92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85" t="s">
        <v>12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7"/>
      <c r="AQ9" s="85" t="s">
        <v>13</v>
      </c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7"/>
      <c r="CF9" s="85" t="s">
        <v>14</v>
      </c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7"/>
      <c r="DU9" s="88" t="s">
        <v>15</v>
      </c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88" t="s">
        <v>16</v>
      </c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  <c r="JC9" s="88"/>
      <c r="JD9" s="88"/>
      <c r="JE9" s="88"/>
      <c r="JF9" s="88"/>
      <c r="JG9" s="88"/>
      <c r="JH9" s="88"/>
      <c r="JI9" s="88"/>
      <c r="JJ9" s="88"/>
      <c r="JK9" s="88"/>
      <c r="JL9" s="88"/>
      <c r="JM9" s="88"/>
      <c r="JN9" s="88"/>
      <c r="JO9" s="88"/>
      <c r="JP9" s="88"/>
      <c r="JQ9" s="88"/>
      <c r="JR9" s="88"/>
      <c r="JS9" s="88"/>
      <c r="JT9" s="88"/>
      <c r="JU9" s="88"/>
      <c r="JV9" s="88" t="s">
        <v>17</v>
      </c>
      <c r="JW9" s="88"/>
      <c r="JX9" s="88"/>
      <c r="JY9" s="88"/>
      <c r="JZ9" s="88"/>
      <c r="KA9" s="88"/>
      <c r="KB9" s="88"/>
      <c r="KC9" s="88"/>
      <c r="KD9" s="88"/>
      <c r="KE9" s="88"/>
      <c r="KF9" s="88"/>
      <c r="KG9" s="88"/>
      <c r="KH9" s="88"/>
      <c r="KI9" s="88"/>
      <c r="KJ9" s="88"/>
      <c r="KK9" s="88"/>
      <c r="KL9" s="88"/>
      <c r="KM9" s="88"/>
      <c r="KN9" s="88"/>
      <c r="KO9" s="88"/>
      <c r="KP9" s="88"/>
      <c r="KQ9" s="88"/>
      <c r="KR9" s="88"/>
      <c r="KS9" s="88"/>
      <c r="KT9" s="88"/>
      <c r="KU9" s="88"/>
      <c r="KV9" s="88"/>
      <c r="KW9" s="88"/>
      <c r="KX9" s="88"/>
      <c r="KY9" s="88"/>
      <c r="KZ9" s="88"/>
      <c r="LA9" s="88"/>
      <c r="LB9" s="88"/>
      <c r="LC9" s="88"/>
      <c r="LD9" s="88"/>
      <c r="LE9" s="88"/>
      <c r="LF9" s="88"/>
      <c r="LG9" s="88"/>
      <c r="LH9" s="88"/>
      <c r="LI9" s="88"/>
      <c r="LJ9" s="88"/>
      <c r="LK9" s="88"/>
      <c r="LL9" s="88"/>
      <c r="LM9" s="88"/>
      <c r="LN9" s="88"/>
      <c r="LO9" s="88" t="s">
        <v>18</v>
      </c>
      <c r="LP9" s="88"/>
      <c r="LQ9" s="88"/>
      <c r="LR9" s="88"/>
      <c r="LS9" s="88"/>
      <c r="LT9" s="88"/>
      <c r="LU9" s="88"/>
      <c r="LV9" s="88"/>
      <c r="LW9" s="88"/>
      <c r="LX9" s="88"/>
      <c r="LY9" s="88"/>
      <c r="LZ9" s="88"/>
      <c r="MA9" s="88"/>
      <c r="MB9" s="88"/>
      <c r="MC9" s="88"/>
      <c r="MD9" s="88"/>
      <c r="ME9" s="88"/>
      <c r="MF9" s="88"/>
      <c r="MG9" s="88"/>
      <c r="MH9" s="88"/>
      <c r="MI9" s="88"/>
      <c r="MJ9" s="88"/>
      <c r="MK9" s="88"/>
      <c r="ML9" s="88"/>
      <c r="MM9" s="88"/>
      <c r="MN9" s="88"/>
      <c r="MO9" s="88"/>
      <c r="MP9" s="88"/>
      <c r="MQ9" s="88"/>
      <c r="MR9" s="88"/>
      <c r="MS9" s="88"/>
      <c r="MT9" s="88"/>
      <c r="MU9" s="88"/>
      <c r="MV9" s="88"/>
      <c r="MW9" s="88"/>
      <c r="MX9" s="88"/>
      <c r="MY9" s="88"/>
      <c r="MZ9" s="88"/>
      <c r="NA9" s="88"/>
      <c r="NB9" s="88"/>
      <c r="NC9" s="88"/>
      <c r="ND9" s="88"/>
      <c r="NE9" s="88"/>
      <c r="NF9" s="88"/>
      <c r="NG9" s="88"/>
      <c r="NH9" s="3"/>
      <c r="NI9" s="97" t="s">
        <v>19</v>
      </c>
      <c r="NJ9" s="98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99" t="str">
        <f>データ!O7</f>
        <v>該当数値なし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1"/>
      <c r="AQ10" s="99" t="str">
        <f>データ!P7</f>
        <v>該当数値なし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102">
        <f>データ!Q7</f>
        <v>3464</v>
      </c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4"/>
      <c r="DU10" s="96">
        <f>データ!R7</f>
        <v>94</v>
      </c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89" t="str">
        <f>データ!V7</f>
        <v>有</v>
      </c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/>
      <c r="JR10" s="89"/>
      <c r="JS10" s="89"/>
      <c r="JT10" s="89"/>
      <c r="JU10" s="89"/>
      <c r="JV10" s="90">
        <f>データ!W7</f>
        <v>66</v>
      </c>
      <c r="JW10" s="90"/>
      <c r="JX10" s="90"/>
      <c r="JY10" s="90"/>
      <c r="JZ10" s="90"/>
      <c r="KA10" s="90"/>
      <c r="KB10" s="90"/>
      <c r="KC10" s="90"/>
      <c r="KD10" s="90"/>
      <c r="KE10" s="90"/>
      <c r="KF10" s="90"/>
      <c r="KG10" s="90"/>
      <c r="KH10" s="90"/>
      <c r="KI10" s="90"/>
      <c r="KJ10" s="90"/>
      <c r="KK10" s="90"/>
      <c r="KL10" s="90"/>
      <c r="KM10" s="90"/>
      <c r="KN10" s="90"/>
      <c r="KO10" s="90"/>
      <c r="KP10" s="90"/>
      <c r="KQ10" s="90"/>
      <c r="KR10" s="90"/>
      <c r="KS10" s="90"/>
      <c r="KT10" s="90"/>
      <c r="KU10" s="90"/>
      <c r="KV10" s="90"/>
      <c r="KW10" s="90"/>
      <c r="KX10" s="90"/>
      <c r="KY10" s="90"/>
      <c r="KZ10" s="90"/>
      <c r="LA10" s="90"/>
      <c r="LB10" s="90"/>
      <c r="LC10" s="90"/>
      <c r="LD10" s="90"/>
      <c r="LE10" s="90"/>
      <c r="LF10" s="90"/>
      <c r="LG10" s="90"/>
      <c r="LH10" s="90"/>
      <c r="LI10" s="90"/>
      <c r="LJ10" s="90"/>
      <c r="LK10" s="90"/>
      <c r="LL10" s="90"/>
      <c r="LM10" s="90"/>
      <c r="LN10" s="90"/>
      <c r="LO10" s="89" t="str">
        <f>データ!X7</f>
        <v>有</v>
      </c>
      <c r="LP10" s="89"/>
      <c r="LQ10" s="89"/>
      <c r="LR10" s="89"/>
      <c r="LS10" s="89"/>
      <c r="LT10" s="89"/>
      <c r="LU10" s="89"/>
      <c r="LV10" s="89"/>
      <c r="LW10" s="89"/>
      <c r="LX10" s="89"/>
      <c r="LY10" s="89"/>
      <c r="LZ10" s="89"/>
      <c r="MA10" s="89"/>
      <c r="MB10" s="89"/>
      <c r="MC10" s="89"/>
      <c r="MD10" s="89"/>
      <c r="ME10" s="89"/>
      <c r="MF10" s="89"/>
      <c r="MG10" s="89"/>
      <c r="MH10" s="89"/>
      <c r="MI10" s="89"/>
      <c r="MJ10" s="89"/>
      <c r="MK10" s="89"/>
      <c r="ML10" s="89"/>
      <c r="MM10" s="89"/>
      <c r="MN10" s="89"/>
      <c r="MO10" s="89"/>
      <c r="MP10" s="89"/>
      <c r="MQ10" s="89"/>
      <c r="MR10" s="89"/>
      <c r="MS10" s="89"/>
      <c r="MT10" s="89"/>
      <c r="MU10" s="89"/>
      <c r="MV10" s="89"/>
      <c r="MW10" s="89"/>
      <c r="MX10" s="89"/>
      <c r="MY10" s="89"/>
      <c r="MZ10" s="89"/>
      <c r="NA10" s="89"/>
      <c r="NB10" s="89"/>
      <c r="NC10" s="89"/>
      <c r="ND10" s="89"/>
      <c r="NE10" s="89"/>
      <c r="NF10" s="89"/>
      <c r="NG10" s="89"/>
      <c r="NH10" s="2"/>
      <c r="NI10" s="105" t="s">
        <v>21</v>
      </c>
      <c r="NJ10" s="106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07" t="s">
        <v>23</v>
      </c>
      <c r="NJ11" s="107"/>
      <c r="NK11" s="107"/>
      <c r="NL11" s="107"/>
      <c r="NM11" s="107"/>
      <c r="NN11" s="107"/>
      <c r="NO11" s="107"/>
      <c r="NP11" s="107"/>
      <c r="NQ11" s="107"/>
      <c r="NR11" s="107"/>
      <c r="NS11" s="107"/>
      <c r="NT11" s="107"/>
      <c r="NU11" s="107"/>
      <c r="NV11" s="107"/>
      <c r="NW11" s="107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07"/>
      <c r="NJ12" s="107"/>
      <c r="NK12" s="107"/>
      <c r="NL12" s="107"/>
      <c r="NM12" s="107"/>
      <c r="NN12" s="107"/>
      <c r="NO12" s="107"/>
      <c r="NP12" s="107"/>
      <c r="NQ12" s="107"/>
      <c r="NR12" s="107"/>
      <c r="NS12" s="107"/>
      <c r="NT12" s="107"/>
      <c r="NU12" s="107"/>
      <c r="NV12" s="107"/>
      <c r="NW12" s="107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8"/>
      <c r="NJ13" s="108"/>
      <c r="NK13" s="108"/>
      <c r="NL13" s="108"/>
      <c r="NM13" s="108"/>
      <c r="NN13" s="108"/>
      <c r="NO13" s="108"/>
      <c r="NP13" s="108"/>
      <c r="NQ13" s="108"/>
      <c r="NR13" s="108"/>
      <c r="NS13" s="108"/>
      <c r="NT13" s="108"/>
      <c r="NU13" s="108"/>
      <c r="NV13" s="108"/>
      <c r="NW13" s="108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109" t="s">
        <v>24</v>
      </c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  <c r="IW14" s="109"/>
      <c r="IX14" s="109"/>
      <c r="IY14" s="109"/>
      <c r="IZ14" s="109"/>
      <c r="JA14" s="109"/>
      <c r="JB14" s="109"/>
      <c r="JC14" s="109"/>
      <c r="JD14" s="109"/>
      <c r="JE14" s="109"/>
      <c r="JF14" s="109"/>
      <c r="JG14" s="109"/>
      <c r="JH14" s="109"/>
      <c r="JI14" s="109"/>
      <c r="JJ14" s="109"/>
      <c r="JK14" s="109"/>
      <c r="JL14" s="109"/>
      <c r="JM14" s="109"/>
      <c r="JN14" s="7"/>
      <c r="JO14" s="7"/>
      <c r="JP14" s="7"/>
      <c r="JQ14" s="7"/>
      <c r="JR14" s="7"/>
      <c r="JS14" s="7"/>
      <c r="JT14" s="111" t="s">
        <v>25</v>
      </c>
      <c r="JU14" s="109"/>
      <c r="JV14" s="109"/>
      <c r="JW14" s="109"/>
      <c r="JX14" s="109"/>
      <c r="JY14" s="109"/>
      <c r="JZ14" s="109"/>
      <c r="KA14" s="109"/>
      <c r="KB14" s="109"/>
      <c r="KC14" s="109"/>
      <c r="KD14" s="109"/>
      <c r="KE14" s="109"/>
      <c r="KF14" s="109"/>
      <c r="KG14" s="109"/>
      <c r="KH14" s="109"/>
      <c r="KI14" s="109"/>
      <c r="KJ14" s="109"/>
      <c r="KK14" s="109"/>
      <c r="KL14" s="109"/>
      <c r="KM14" s="109"/>
      <c r="KN14" s="109"/>
      <c r="KO14" s="109"/>
      <c r="KP14" s="109"/>
      <c r="KQ14" s="109"/>
      <c r="KR14" s="109"/>
      <c r="KS14" s="109"/>
      <c r="KT14" s="109"/>
      <c r="KU14" s="109"/>
      <c r="KV14" s="109"/>
      <c r="KW14" s="109"/>
      <c r="KX14" s="109"/>
      <c r="KY14" s="109"/>
      <c r="KZ14" s="109"/>
      <c r="LA14" s="109"/>
      <c r="LB14" s="109"/>
      <c r="LC14" s="109"/>
      <c r="LD14" s="109"/>
      <c r="LE14" s="109"/>
      <c r="LF14" s="109"/>
      <c r="LG14" s="109"/>
      <c r="LH14" s="109"/>
      <c r="LI14" s="109"/>
      <c r="LJ14" s="109"/>
      <c r="LK14" s="109"/>
      <c r="LL14" s="109"/>
      <c r="LM14" s="109"/>
      <c r="LN14" s="109"/>
      <c r="LO14" s="109"/>
      <c r="LP14" s="109"/>
      <c r="LQ14" s="109"/>
      <c r="LR14" s="109"/>
      <c r="LS14" s="109"/>
      <c r="LT14" s="109"/>
      <c r="LU14" s="109"/>
      <c r="LV14" s="109"/>
      <c r="LW14" s="109"/>
      <c r="LX14" s="109"/>
      <c r="LY14" s="109"/>
      <c r="LZ14" s="109"/>
      <c r="MA14" s="109"/>
      <c r="MB14" s="109"/>
      <c r="MC14" s="109"/>
      <c r="MD14" s="109"/>
      <c r="ME14" s="109"/>
      <c r="MF14" s="109"/>
      <c r="MG14" s="109"/>
      <c r="MH14" s="109"/>
      <c r="MI14" s="109"/>
      <c r="MJ14" s="109"/>
      <c r="MK14" s="109"/>
      <c r="ML14" s="109"/>
      <c r="MM14" s="109"/>
      <c r="MN14" s="109"/>
      <c r="MO14" s="109"/>
      <c r="MP14" s="109"/>
      <c r="MQ14" s="109"/>
      <c r="MR14" s="109"/>
      <c r="MS14" s="109"/>
      <c r="MT14" s="109"/>
      <c r="MU14" s="109"/>
      <c r="MV14" s="109"/>
      <c r="MW14" s="109"/>
      <c r="MX14" s="109"/>
      <c r="MY14" s="109"/>
      <c r="MZ14" s="109"/>
      <c r="NA14" s="109"/>
      <c r="NB14" s="109"/>
      <c r="NC14" s="109"/>
      <c r="ND14" s="109"/>
      <c r="NE14" s="109"/>
      <c r="NF14" s="109"/>
      <c r="NG14" s="112"/>
      <c r="NH14" s="2"/>
      <c r="NI14" s="115" t="s">
        <v>26</v>
      </c>
      <c r="NJ14" s="116"/>
      <c r="NK14" s="116"/>
      <c r="NL14" s="116"/>
      <c r="NM14" s="116"/>
      <c r="NN14" s="116"/>
      <c r="NO14" s="116"/>
      <c r="NP14" s="116"/>
      <c r="NQ14" s="116"/>
      <c r="NR14" s="116"/>
      <c r="NS14" s="116"/>
      <c r="NT14" s="116"/>
      <c r="NU14" s="116"/>
      <c r="NV14" s="116"/>
      <c r="NW14" s="117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  <c r="IT15" s="110"/>
      <c r="IU15" s="110"/>
      <c r="IV15" s="110"/>
      <c r="IW15" s="110"/>
      <c r="IX15" s="110"/>
      <c r="IY15" s="110"/>
      <c r="IZ15" s="110"/>
      <c r="JA15" s="110"/>
      <c r="JB15" s="110"/>
      <c r="JC15" s="110"/>
      <c r="JD15" s="110"/>
      <c r="JE15" s="110"/>
      <c r="JF15" s="110"/>
      <c r="JG15" s="110"/>
      <c r="JH15" s="110"/>
      <c r="JI15" s="110"/>
      <c r="JJ15" s="110"/>
      <c r="JK15" s="110"/>
      <c r="JL15" s="110"/>
      <c r="JM15" s="110"/>
      <c r="JN15" s="20"/>
      <c r="JO15" s="20"/>
      <c r="JP15" s="20"/>
      <c r="JQ15" s="20"/>
      <c r="JR15" s="20"/>
      <c r="JS15" s="20"/>
      <c r="JT15" s="113"/>
      <c r="JU15" s="110"/>
      <c r="JV15" s="110"/>
      <c r="JW15" s="110"/>
      <c r="JX15" s="110"/>
      <c r="JY15" s="110"/>
      <c r="JZ15" s="110"/>
      <c r="KA15" s="110"/>
      <c r="KB15" s="110"/>
      <c r="KC15" s="110"/>
      <c r="KD15" s="110"/>
      <c r="KE15" s="110"/>
      <c r="KF15" s="110"/>
      <c r="KG15" s="110"/>
      <c r="KH15" s="110"/>
      <c r="KI15" s="110"/>
      <c r="KJ15" s="110"/>
      <c r="KK15" s="110"/>
      <c r="KL15" s="110"/>
      <c r="KM15" s="110"/>
      <c r="KN15" s="110"/>
      <c r="KO15" s="110"/>
      <c r="KP15" s="110"/>
      <c r="KQ15" s="110"/>
      <c r="KR15" s="110"/>
      <c r="KS15" s="110"/>
      <c r="KT15" s="110"/>
      <c r="KU15" s="110"/>
      <c r="KV15" s="110"/>
      <c r="KW15" s="110"/>
      <c r="KX15" s="110"/>
      <c r="KY15" s="110"/>
      <c r="KZ15" s="110"/>
      <c r="LA15" s="110"/>
      <c r="LB15" s="110"/>
      <c r="LC15" s="110"/>
      <c r="LD15" s="110"/>
      <c r="LE15" s="110"/>
      <c r="LF15" s="110"/>
      <c r="LG15" s="110"/>
      <c r="LH15" s="110"/>
      <c r="LI15" s="110"/>
      <c r="LJ15" s="110"/>
      <c r="LK15" s="110"/>
      <c r="LL15" s="110"/>
      <c r="LM15" s="110"/>
      <c r="LN15" s="110"/>
      <c r="LO15" s="110"/>
      <c r="LP15" s="110"/>
      <c r="LQ15" s="110"/>
      <c r="LR15" s="110"/>
      <c r="LS15" s="110"/>
      <c r="LT15" s="110"/>
      <c r="LU15" s="110"/>
      <c r="LV15" s="110"/>
      <c r="LW15" s="110"/>
      <c r="LX15" s="110"/>
      <c r="LY15" s="110"/>
      <c r="LZ15" s="110"/>
      <c r="MA15" s="110"/>
      <c r="MB15" s="110"/>
      <c r="MC15" s="110"/>
      <c r="MD15" s="110"/>
      <c r="ME15" s="110"/>
      <c r="MF15" s="110"/>
      <c r="MG15" s="110"/>
      <c r="MH15" s="110"/>
      <c r="MI15" s="110"/>
      <c r="MJ15" s="110"/>
      <c r="MK15" s="110"/>
      <c r="ML15" s="110"/>
      <c r="MM15" s="110"/>
      <c r="MN15" s="110"/>
      <c r="MO15" s="110"/>
      <c r="MP15" s="110"/>
      <c r="MQ15" s="110"/>
      <c r="MR15" s="110"/>
      <c r="MS15" s="110"/>
      <c r="MT15" s="110"/>
      <c r="MU15" s="110"/>
      <c r="MV15" s="110"/>
      <c r="MW15" s="110"/>
      <c r="MX15" s="110"/>
      <c r="MY15" s="110"/>
      <c r="MZ15" s="110"/>
      <c r="NA15" s="110"/>
      <c r="NB15" s="110"/>
      <c r="NC15" s="110"/>
      <c r="ND15" s="110"/>
      <c r="NE15" s="110"/>
      <c r="NF15" s="110"/>
      <c r="NG15" s="114"/>
      <c r="NH15" s="2"/>
      <c r="NI15" s="118" t="s">
        <v>145</v>
      </c>
      <c r="NJ15" s="119"/>
      <c r="NK15" s="119"/>
      <c r="NL15" s="119"/>
      <c r="NM15" s="119"/>
      <c r="NN15" s="119"/>
      <c r="NO15" s="119"/>
      <c r="NP15" s="119"/>
      <c r="NQ15" s="119"/>
      <c r="NR15" s="119"/>
      <c r="NS15" s="119"/>
      <c r="NT15" s="119"/>
      <c r="NU15" s="119"/>
      <c r="NV15" s="119"/>
      <c r="NW15" s="120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118"/>
      <c r="NJ16" s="119"/>
      <c r="NK16" s="119"/>
      <c r="NL16" s="119"/>
      <c r="NM16" s="119"/>
      <c r="NN16" s="119"/>
      <c r="NO16" s="119"/>
      <c r="NP16" s="119"/>
      <c r="NQ16" s="119"/>
      <c r="NR16" s="119"/>
      <c r="NS16" s="119"/>
      <c r="NT16" s="119"/>
      <c r="NU16" s="119"/>
      <c r="NV16" s="119"/>
      <c r="NW16" s="120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118"/>
      <c r="NJ17" s="119"/>
      <c r="NK17" s="119"/>
      <c r="NL17" s="119"/>
      <c r="NM17" s="119"/>
      <c r="NN17" s="119"/>
      <c r="NO17" s="119"/>
      <c r="NP17" s="119"/>
      <c r="NQ17" s="119"/>
      <c r="NR17" s="119"/>
      <c r="NS17" s="119"/>
      <c r="NT17" s="119"/>
      <c r="NU17" s="119"/>
      <c r="NV17" s="119"/>
      <c r="NW17" s="120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118"/>
      <c r="NJ18" s="119"/>
      <c r="NK18" s="119"/>
      <c r="NL18" s="119"/>
      <c r="NM18" s="119"/>
      <c r="NN18" s="119"/>
      <c r="NO18" s="119"/>
      <c r="NP18" s="119"/>
      <c r="NQ18" s="119"/>
      <c r="NR18" s="119"/>
      <c r="NS18" s="119"/>
      <c r="NT18" s="119"/>
      <c r="NU18" s="119"/>
      <c r="NV18" s="119"/>
      <c r="NW18" s="120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118"/>
      <c r="NJ19" s="119"/>
      <c r="NK19" s="119"/>
      <c r="NL19" s="119"/>
      <c r="NM19" s="119"/>
      <c r="NN19" s="119"/>
      <c r="NO19" s="119"/>
      <c r="NP19" s="119"/>
      <c r="NQ19" s="119"/>
      <c r="NR19" s="119"/>
      <c r="NS19" s="119"/>
      <c r="NT19" s="119"/>
      <c r="NU19" s="119"/>
      <c r="NV19" s="119"/>
      <c r="NW19" s="120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118"/>
      <c r="NJ20" s="119"/>
      <c r="NK20" s="119"/>
      <c r="NL20" s="119"/>
      <c r="NM20" s="119"/>
      <c r="NN20" s="119"/>
      <c r="NO20" s="119"/>
      <c r="NP20" s="119"/>
      <c r="NQ20" s="119"/>
      <c r="NR20" s="119"/>
      <c r="NS20" s="119"/>
      <c r="NT20" s="119"/>
      <c r="NU20" s="119"/>
      <c r="NV20" s="119"/>
      <c r="NW20" s="120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118"/>
      <c r="NJ21" s="119"/>
      <c r="NK21" s="119"/>
      <c r="NL21" s="119"/>
      <c r="NM21" s="119"/>
      <c r="NN21" s="119"/>
      <c r="NO21" s="119"/>
      <c r="NP21" s="119"/>
      <c r="NQ21" s="119"/>
      <c r="NR21" s="119"/>
      <c r="NS21" s="119"/>
      <c r="NT21" s="119"/>
      <c r="NU21" s="119"/>
      <c r="NV21" s="119"/>
      <c r="NW21" s="120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118"/>
      <c r="NJ22" s="119"/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20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118"/>
      <c r="NJ23" s="119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20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118"/>
      <c r="NJ24" s="119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20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118"/>
      <c r="NJ25" s="119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20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118"/>
      <c r="NJ26" s="119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20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118"/>
      <c r="NJ27" s="119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20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118"/>
      <c r="NJ28" s="119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20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118"/>
      <c r="NJ29" s="119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20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124">
        <f>データ!$B$11</f>
        <v>41640</v>
      </c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>
        <f>データ!$C$11</f>
        <v>42005</v>
      </c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>
        <f>データ!$D$11</f>
        <v>42370</v>
      </c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>
        <f>データ!$E$11</f>
        <v>42736</v>
      </c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>
        <f>データ!$F$11</f>
        <v>43101</v>
      </c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124">
        <f>データ!$B$11</f>
        <v>41640</v>
      </c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>
        <f>データ!$C$11</f>
        <v>42005</v>
      </c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>
        <f>データ!$D$11</f>
        <v>42370</v>
      </c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>
        <f>データ!$E$11</f>
        <v>42736</v>
      </c>
      <c r="EW30" s="124"/>
      <c r="EX30" s="124"/>
      <c r="EY30" s="124"/>
      <c r="EZ30" s="124"/>
      <c r="FA30" s="124"/>
      <c r="FB30" s="124"/>
      <c r="FC30" s="124"/>
      <c r="FD30" s="124"/>
      <c r="FE30" s="124"/>
      <c r="FF30" s="124"/>
      <c r="FG30" s="124"/>
      <c r="FH30" s="124"/>
      <c r="FI30" s="124"/>
      <c r="FJ30" s="124">
        <f>データ!$F$11</f>
        <v>43101</v>
      </c>
      <c r="FK30" s="124"/>
      <c r="FL30" s="124"/>
      <c r="FM30" s="124"/>
      <c r="FN30" s="124"/>
      <c r="FO30" s="124"/>
      <c r="FP30" s="124"/>
      <c r="FQ30" s="124"/>
      <c r="FR30" s="124"/>
      <c r="FS30" s="124"/>
      <c r="FT30" s="124"/>
      <c r="FU30" s="124"/>
      <c r="FV30" s="124"/>
      <c r="FW30" s="12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124">
        <f>データ!$B$11</f>
        <v>41640</v>
      </c>
      <c r="GU30" s="124"/>
      <c r="GV30" s="124"/>
      <c r="GW30" s="124"/>
      <c r="GX30" s="124"/>
      <c r="GY30" s="124"/>
      <c r="GZ30" s="124"/>
      <c r="HA30" s="124"/>
      <c r="HB30" s="124"/>
      <c r="HC30" s="124"/>
      <c r="HD30" s="124"/>
      <c r="HE30" s="124"/>
      <c r="HF30" s="124"/>
      <c r="HG30" s="124"/>
      <c r="HH30" s="124">
        <f>データ!$C$11</f>
        <v>42005</v>
      </c>
      <c r="HI30" s="124"/>
      <c r="HJ30" s="124"/>
      <c r="HK30" s="124"/>
      <c r="HL30" s="124"/>
      <c r="HM30" s="124"/>
      <c r="HN30" s="124"/>
      <c r="HO30" s="124"/>
      <c r="HP30" s="124"/>
      <c r="HQ30" s="124"/>
      <c r="HR30" s="124"/>
      <c r="HS30" s="124"/>
      <c r="HT30" s="124"/>
      <c r="HU30" s="124"/>
      <c r="HV30" s="124">
        <f>データ!$D$11</f>
        <v>42370</v>
      </c>
      <c r="HW30" s="124"/>
      <c r="HX30" s="124"/>
      <c r="HY30" s="124"/>
      <c r="HZ30" s="124"/>
      <c r="IA30" s="124"/>
      <c r="IB30" s="124"/>
      <c r="IC30" s="124"/>
      <c r="ID30" s="124"/>
      <c r="IE30" s="124"/>
      <c r="IF30" s="124"/>
      <c r="IG30" s="124"/>
      <c r="IH30" s="124"/>
      <c r="II30" s="124"/>
      <c r="IJ30" s="124">
        <f>データ!$E$11</f>
        <v>42736</v>
      </c>
      <c r="IK30" s="124"/>
      <c r="IL30" s="124"/>
      <c r="IM30" s="124"/>
      <c r="IN30" s="124"/>
      <c r="IO30" s="124"/>
      <c r="IP30" s="124"/>
      <c r="IQ30" s="124"/>
      <c r="IR30" s="124"/>
      <c r="IS30" s="124"/>
      <c r="IT30" s="124"/>
      <c r="IU30" s="124"/>
      <c r="IV30" s="124"/>
      <c r="IW30" s="124"/>
      <c r="IX30" s="124">
        <f>データ!$F$11</f>
        <v>43101</v>
      </c>
      <c r="IY30" s="124"/>
      <c r="IZ30" s="124"/>
      <c r="JA30" s="124"/>
      <c r="JB30" s="124"/>
      <c r="JC30" s="124"/>
      <c r="JD30" s="124"/>
      <c r="JE30" s="124"/>
      <c r="JF30" s="124"/>
      <c r="JG30" s="124"/>
      <c r="JH30" s="124"/>
      <c r="JI30" s="124"/>
      <c r="JJ30" s="124"/>
      <c r="JK30" s="124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121"/>
      <c r="NJ30" s="122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3"/>
    </row>
    <row r="31" spans="1:387" ht="13.5" customHeight="1" x14ac:dyDescent="0.15">
      <c r="A31" s="2"/>
      <c r="B31" s="21"/>
      <c r="C31" s="4"/>
      <c r="D31" s="4"/>
      <c r="E31" s="4"/>
      <c r="F31" s="4"/>
      <c r="I31" s="126" t="s">
        <v>27</v>
      </c>
      <c r="J31" s="126"/>
      <c r="K31" s="126"/>
      <c r="L31" s="126"/>
      <c r="M31" s="126"/>
      <c r="N31" s="126"/>
      <c r="O31" s="126"/>
      <c r="P31" s="126"/>
      <c r="Q31" s="126"/>
      <c r="R31" s="125">
        <f>データ!Y7</f>
        <v>103.9</v>
      </c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>
        <f>データ!Z7</f>
        <v>105.5</v>
      </c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>
        <f>データ!AA7</f>
        <v>104.9</v>
      </c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>
        <f>データ!AB7</f>
        <v>102.3</v>
      </c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>
        <f>データ!AC7</f>
        <v>102.8</v>
      </c>
      <c r="BW31" s="125"/>
      <c r="BX31" s="125"/>
      <c r="BY31" s="125"/>
      <c r="BZ31" s="125"/>
      <c r="CA31" s="125"/>
      <c r="CB31" s="125"/>
      <c r="CC31" s="125"/>
      <c r="CD31" s="125"/>
      <c r="CE31" s="125"/>
      <c r="CF31" s="125"/>
      <c r="CG31" s="125"/>
      <c r="CH31" s="125"/>
      <c r="CI31" s="125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126" t="s">
        <v>27</v>
      </c>
      <c r="CX31" s="126"/>
      <c r="CY31" s="126"/>
      <c r="CZ31" s="126"/>
      <c r="DA31" s="126"/>
      <c r="DB31" s="126"/>
      <c r="DC31" s="126"/>
      <c r="DD31" s="126"/>
      <c r="DE31" s="126"/>
      <c r="DF31" s="125">
        <f>データ!AJ7</f>
        <v>0</v>
      </c>
      <c r="DG31" s="125"/>
      <c r="DH31" s="125"/>
      <c r="DI31" s="125"/>
      <c r="DJ31" s="125"/>
      <c r="DK31" s="125"/>
      <c r="DL31" s="125"/>
      <c r="DM31" s="125"/>
      <c r="DN31" s="125"/>
      <c r="DO31" s="125"/>
      <c r="DP31" s="125"/>
      <c r="DQ31" s="125"/>
      <c r="DR31" s="125"/>
      <c r="DS31" s="125"/>
      <c r="DT31" s="125">
        <f>データ!AK7</f>
        <v>0</v>
      </c>
      <c r="DU31" s="125"/>
      <c r="DV31" s="125"/>
      <c r="DW31" s="125"/>
      <c r="DX31" s="125"/>
      <c r="DY31" s="125"/>
      <c r="DZ31" s="125"/>
      <c r="EA31" s="125"/>
      <c r="EB31" s="125"/>
      <c r="EC31" s="125"/>
      <c r="ED31" s="125"/>
      <c r="EE31" s="125"/>
      <c r="EF31" s="125"/>
      <c r="EG31" s="125"/>
      <c r="EH31" s="125">
        <f>データ!AL7</f>
        <v>0</v>
      </c>
      <c r="EI31" s="125"/>
      <c r="EJ31" s="125"/>
      <c r="EK31" s="125"/>
      <c r="EL31" s="125"/>
      <c r="EM31" s="125"/>
      <c r="EN31" s="125"/>
      <c r="EO31" s="125"/>
      <c r="EP31" s="125"/>
      <c r="EQ31" s="125"/>
      <c r="ER31" s="125"/>
      <c r="ES31" s="125"/>
      <c r="ET31" s="125"/>
      <c r="EU31" s="125"/>
      <c r="EV31" s="125">
        <f>データ!AM7</f>
        <v>13.8</v>
      </c>
      <c r="EW31" s="125"/>
      <c r="EX31" s="125"/>
      <c r="EY31" s="125"/>
      <c r="EZ31" s="125"/>
      <c r="FA31" s="125"/>
      <c r="FB31" s="125"/>
      <c r="FC31" s="125"/>
      <c r="FD31" s="125"/>
      <c r="FE31" s="125"/>
      <c r="FF31" s="125"/>
      <c r="FG31" s="125"/>
      <c r="FH31" s="125"/>
      <c r="FI31" s="125"/>
      <c r="FJ31" s="125">
        <f>データ!AN7</f>
        <v>3</v>
      </c>
      <c r="FK31" s="125"/>
      <c r="FL31" s="125"/>
      <c r="FM31" s="125"/>
      <c r="FN31" s="125"/>
      <c r="FO31" s="125"/>
      <c r="FP31" s="125"/>
      <c r="FQ31" s="125"/>
      <c r="FR31" s="125"/>
      <c r="FS31" s="125"/>
      <c r="FT31" s="125"/>
      <c r="FU31" s="125"/>
      <c r="FV31" s="125"/>
      <c r="FW31" s="125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126" t="s">
        <v>27</v>
      </c>
      <c r="GL31" s="126"/>
      <c r="GM31" s="126"/>
      <c r="GN31" s="126"/>
      <c r="GO31" s="126"/>
      <c r="GP31" s="126"/>
      <c r="GQ31" s="126"/>
      <c r="GR31" s="126"/>
      <c r="GS31" s="126"/>
      <c r="GT31" s="127">
        <f>データ!AU7</f>
        <v>0</v>
      </c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>
        <f>データ!AV7</f>
        <v>0</v>
      </c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>
        <f>データ!AW7</f>
        <v>0</v>
      </c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>
        <f>データ!AX7</f>
        <v>1313</v>
      </c>
      <c r="IK31" s="127"/>
      <c r="IL31" s="127"/>
      <c r="IM31" s="127"/>
      <c r="IN31" s="127"/>
      <c r="IO31" s="127"/>
      <c r="IP31" s="127"/>
      <c r="IQ31" s="127"/>
      <c r="IR31" s="127"/>
      <c r="IS31" s="127"/>
      <c r="IT31" s="127"/>
      <c r="IU31" s="127"/>
      <c r="IV31" s="127"/>
      <c r="IW31" s="127"/>
      <c r="IX31" s="127">
        <f>データ!AY7</f>
        <v>314</v>
      </c>
      <c r="IY31" s="127"/>
      <c r="IZ31" s="127"/>
      <c r="JA31" s="127"/>
      <c r="JB31" s="127"/>
      <c r="JC31" s="127"/>
      <c r="JD31" s="127"/>
      <c r="JE31" s="127"/>
      <c r="JF31" s="127"/>
      <c r="JG31" s="127"/>
      <c r="JH31" s="127"/>
      <c r="JI31" s="127"/>
      <c r="JJ31" s="127"/>
      <c r="JK31" s="127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115" t="s">
        <v>28</v>
      </c>
      <c r="NJ31" s="116"/>
      <c r="NK31" s="116"/>
      <c r="NL31" s="116"/>
      <c r="NM31" s="116"/>
      <c r="NN31" s="116"/>
      <c r="NO31" s="116"/>
      <c r="NP31" s="116"/>
      <c r="NQ31" s="116"/>
      <c r="NR31" s="116"/>
      <c r="NS31" s="116"/>
      <c r="NT31" s="116"/>
      <c r="NU31" s="116"/>
      <c r="NV31" s="116"/>
      <c r="NW31" s="117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126" t="s">
        <v>29</v>
      </c>
      <c r="J32" s="126"/>
      <c r="K32" s="126"/>
      <c r="L32" s="126"/>
      <c r="M32" s="126"/>
      <c r="N32" s="126"/>
      <c r="O32" s="126"/>
      <c r="P32" s="126"/>
      <c r="Q32" s="126"/>
      <c r="R32" s="125">
        <f>データ!AD7</f>
        <v>91.3</v>
      </c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>
        <f>データ!AE7</f>
        <v>91.8</v>
      </c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>
        <f>データ!AF7</f>
        <v>93.3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>
        <f>データ!AG7</f>
        <v>94.6</v>
      </c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>
        <f>データ!AH7</f>
        <v>97.1</v>
      </c>
      <c r="BW32" s="125"/>
      <c r="BX32" s="125"/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126" t="s">
        <v>29</v>
      </c>
      <c r="CX32" s="126"/>
      <c r="CY32" s="126"/>
      <c r="CZ32" s="126"/>
      <c r="DA32" s="126"/>
      <c r="DB32" s="126"/>
      <c r="DC32" s="126"/>
      <c r="DD32" s="126"/>
      <c r="DE32" s="126"/>
      <c r="DF32" s="125">
        <f>データ!AO7</f>
        <v>24.8</v>
      </c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5"/>
      <c r="DS32" s="125"/>
      <c r="DT32" s="125">
        <f>データ!AP7</f>
        <v>25.9</v>
      </c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5"/>
      <c r="EH32" s="125">
        <f>データ!AQ7</f>
        <v>25.2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5">
        <f>データ!AR7</f>
        <v>27.3</v>
      </c>
      <c r="EW32" s="125"/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>
        <f>データ!AS7</f>
        <v>30.4</v>
      </c>
      <c r="FK32" s="125"/>
      <c r="FL32" s="125"/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126" t="s">
        <v>29</v>
      </c>
      <c r="GL32" s="126"/>
      <c r="GM32" s="126"/>
      <c r="GN32" s="126"/>
      <c r="GO32" s="126"/>
      <c r="GP32" s="126"/>
      <c r="GQ32" s="126"/>
      <c r="GR32" s="126"/>
      <c r="GS32" s="126"/>
      <c r="GT32" s="127">
        <f>データ!AZ7</f>
        <v>2500</v>
      </c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>
        <f>データ!BA7</f>
        <v>2895</v>
      </c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>
        <f>データ!BB7</f>
        <v>2798</v>
      </c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>
        <f>データ!BC7</f>
        <v>2646</v>
      </c>
      <c r="IK32" s="127"/>
      <c r="IL32" s="127"/>
      <c r="IM32" s="127"/>
      <c r="IN32" s="127"/>
      <c r="IO32" s="127"/>
      <c r="IP32" s="127"/>
      <c r="IQ32" s="127"/>
      <c r="IR32" s="127"/>
      <c r="IS32" s="127"/>
      <c r="IT32" s="127"/>
      <c r="IU32" s="127"/>
      <c r="IV32" s="127"/>
      <c r="IW32" s="127"/>
      <c r="IX32" s="127">
        <f>データ!BD7</f>
        <v>3706</v>
      </c>
      <c r="IY32" s="127"/>
      <c r="IZ32" s="127"/>
      <c r="JA32" s="127"/>
      <c r="JB32" s="127"/>
      <c r="JC32" s="127"/>
      <c r="JD32" s="127"/>
      <c r="JE32" s="127"/>
      <c r="JF32" s="127"/>
      <c r="JG32" s="127"/>
      <c r="JH32" s="127"/>
      <c r="JI32" s="127"/>
      <c r="JJ32" s="127"/>
      <c r="JK32" s="127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118" t="s">
        <v>146</v>
      </c>
      <c r="NJ32" s="119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20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118"/>
      <c r="NJ33" s="119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20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4"/>
      <c r="CN34" s="4"/>
      <c r="CO34" s="4"/>
      <c r="CP34" s="4"/>
      <c r="CQ34" s="4"/>
      <c r="CR34" s="4"/>
      <c r="CS34" s="4"/>
      <c r="CT34" s="4"/>
      <c r="CU34" s="4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4"/>
      <c r="JP34" s="4"/>
      <c r="JQ34" s="4"/>
      <c r="JR34" s="4"/>
      <c r="JS34" s="4"/>
      <c r="JT34" s="24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5"/>
      <c r="NH34" s="2"/>
      <c r="NI34" s="118"/>
      <c r="NJ34" s="119"/>
      <c r="NK34" s="119"/>
      <c r="NL34" s="119"/>
      <c r="NM34" s="119"/>
      <c r="NN34" s="119"/>
      <c r="NO34" s="119"/>
      <c r="NP34" s="119"/>
      <c r="NQ34" s="119"/>
      <c r="NR34" s="119"/>
      <c r="NS34" s="119"/>
      <c r="NT34" s="119"/>
      <c r="NU34" s="119"/>
      <c r="NV34" s="119"/>
      <c r="NW34" s="120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4"/>
      <c r="CN35" s="4"/>
      <c r="CO35" s="4"/>
      <c r="CP35" s="4"/>
      <c r="CQ35" s="4"/>
      <c r="CR35" s="4"/>
      <c r="CS35" s="4"/>
      <c r="CT35" s="4"/>
      <c r="CU35" s="4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4"/>
      <c r="JP35" s="4"/>
      <c r="JQ35" s="4"/>
      <c r="JR35" s="4"/>
      <c r="JS35" s="4"/>
      <c r="JT35" s="2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7"/>
      <c r="NH35" s="2"/>
      <c r="NI35" s="118"/>
      <c r="NJ35" s="119"/>
      <c r="NK35" s="119"/>
      <c r="NL35" s="119"/>
      <c r="NM35" s="119"/>
      <c r="NN35" s="119"/>
      <c r="NO35" s="119"/>
      <c r="NP35" s="119"/>
      <c r="NQ35" s="119"/>
      <c r="NR35" s="119"/>
      <c r="NS35" s="119"/>
      <c r="NT35" s="119"/>
      <c r="NU35" s="119"/>
      <c r="NV35" s="119"/>
      <c r="NW35" s="120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118"/>
      <c r="NJ36" s="119"/>
      <c r="NK36" s="119"/>
      <c r="NL36" s="119"/>
      <c r="NM36" s="119"/>
      <c r="NN36" s="119"/>
      <c r="NO36" s="119"/>
      <c r="NP36" s="119"/>
      <c r="NQ36" s="119"/>
      <c r="NR36" s="119"/>
      <c r="NS36" s="119"/>
      <c r="NT36" s="119"/>
      <c r="NU36" s="119"/>
      <c r="NV36" s="119"/>
      <c r="NW36" s="120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118"/>
      <c r="NJ37" s="119"/>
      <c r="NK37" s="119"/>
      <c r="NL37" s="119"/>
      <c r="NM37" s="119"/>
      <c r="NN37" s="119"/>
      <c r="NO37" s="119"/>
      <c r="NP37" s="119"/>
      <c r="NQ37" s="119"/>
      <c r="NR37" s="119"/>
      <c r="NS37" s="119"/>
      <c r="NT37" s="119"/>
      <c r="NU37" s="119"/>
      <c r="NV37" s="119"/>
      <c r="NW37" s="120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118"/>
      <c r="NJ38" s="119"/>
      <c r="NK38" s="119"/>
      <c r="NL38" s="119"/>
      <c r="NM38" s="119"/>
      <c r="NN38" s="119"/>
      <c r="NO38" s="119"/>
      <c r="NP38" s="119"/>
      <c r="NQ38" s="119"/>
      <c r="NR38" s="119"/>
      <c r="NS38" s="119"/>
      <c r="NT38" s="119"/>
      <c r="NU38" s="119"/>
      <c r="NV38" s="119"/>
      <c r="NW38" s="120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118"/>
      <c r="NJ39" s="119"/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20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118"/>
      <c r="NJ40" s="119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20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118"/>
      <c r="NJ41" s="119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20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118"/>
      <c r="NJ42" s="119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20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118"/>
      <c r="NJ43" s="119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20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118"/>
      <c r="NJ44" s="119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20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118"/>
      <c r="NJ45" s="119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20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118"/>
      <c r="NJ46" s="119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20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121"/>
      <c r="NJ47" s="122"/>
      <c r="NK47" s="122"/>
      <c r="NL47" s="122"/>
      <c r="NM47" s="122"/>
      <c r="NN47" s="122"/>
      <c r="NO47" s="122"/>
      <c r="NP47" s="122"/>
      <c r="NQ47" s="122"/>
      <c r="NR47" s="122"/>
      <c r="NS47" s="122"/>
      <c r="NT47" s="122"/>
      <c r="NU47" s="122"/>
      <c r="NV47" s="122"/>
      <c r="NW47" s="123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115" t="s">
        <v>30</v>
      </c>
      <c r="NJ48" s="116"/>
      <c r="NK48" s="116"/>
      <c r="NL48" s="116"/>
      <c r="NM48" s="116"/>
      <c r="NN48" s="116"/>
      <c r="NO48" s="116"/>
      <c r="NP48" s="116"/>
      <c r="NQ48" s="116"/>
      <c r="NR48" s="116"/>
      <c r="NS48" s="116"/>
      <c r="NT48" s="116"/>
      <c r="NU48" s="116"/>
      <c r="NV48" s="116"/>
      <c r="NW48" s="117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118" t="s">
        <v>147</v>
      </c>
      <c r="NJ49" s="119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20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118"/>
      <c r="NJ50" s="119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20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118"/>
      <c r="NJ51" s="119"/>
      <c r="NK51" s="119"/>
      <c r="NL51" s="119"/>
      <c r="NM51" s="119"/>
      <c r="NN51" s="119"/>
      <c r="NO51" s="119"/>
      <c r="NP51" s="119"/>
      <c r="NQ51" s="119"/>
      <c r="NR51" s="119"/>
      <c r="NS51" s="119"/>
      <c r="NT51" s="119"/>
      <c r="NU51" s="119"/>
      <c r="NV51" s="119"/>
      <c r="NW51" s="120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124">
        <f>データ!$B$11</f>
        <v>41640</v>
      </c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>
        <f>データ!$C$11</f>
        <v>42005</v>
      </c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>
        <f>データ!$D$11</f>
        <v>42370</v>
      </c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>
        <f>データ!$E$11</f>
        <v>42736</v>
      </c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>
        <f>データ!$F$11</f>
        <v>43101</v>
      </c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124">
        <f>データ!$B$11</f>
        <v>41640</v>
      </c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>
        <f>データ!$C$11</f>
        <v>42005</v>
      </c>
      <c r="DU52" s="124"/>
      <c r="DV52" s="124"/>
      <c r="DW52" s="124"/>
      <c r="DX52" s="124"/>
      <c r="DY52" s="124"/>
      <c r="DZ52" s="124"/>
      <c r="EA52" s="124"/>
      <c r="EB52" s="124"/>
      <c r="EC52" s="124"/>
      <c r="ED52" s="124"/>
      <c r="EE52" s="124"/>
      <c r="EF52" s="124"/>
      <c r="EG52" s="124"/>
      <c r="EH52" s="124">
        <f>データ!$D$11</f>
        <v>42370</v>
      </c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>
        <f>データ!$E$11</f>
        <v>42736</v>
      </c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>
        <f>データ!$F$11</f>
        <v>43101</v>
      </c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124">
        <f>データ!$B$11</f>
        <v>41640</v>
      </c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>
        <f>データ!$C$11</f>
        <v>42005</v>
      </c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>
        <f>データ!$D$11</f>
        <v>42370</v>
      </c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>
        <f>データ!$E$11</f>
        <v>42736</v>
      </c>
      <c r="IK52" s="124"/>
      <c r="IL52" s="124"/>
      <c r="IM52" s="124"/>
      <c r="IN52" s="124"/>
      <c r="IO52" s="124"/>
      <c r="IP52" s="124"/>
      <c r="IQ52" s="124"/>
      <c r="IR52" s="124"/>
      <c r="IS52" s="124"/>
      <c r="IT52" s="124"/>
      <c r="IU52" s="124"/>
      <c r="IV52" s="124"/>
      <c r="IW52" s="124"/>
      <c r="IX52" s="124">
        <f>データ!$F$11</f>
        <v>43101</v>
      </c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124">
        <f>データ!$B$11</f>
        <v>41640</v>
      </c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>
        <f>データ!$C$11</f>
        <v>42005</v>
      </c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>
        <f>データ!$D$11</f>
        <v>42370</v>
      </c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>
        <f>データ!$E$11</f>
        <v>42736</v>
      </c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>
        <f>データ!$F$11</f>
        <v>43101</v>
      </c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4"/>
      <c r="NA52" s="4"/>
      <c r="NB52" s="4"/>
      <c r="NC52" s="4"/>
      <c r="ND52" s="4"/>
      <c r="NE52" s="4"/>
      <c r="NF52" s="4"/>
      <c r="NG52" s="22"/>
      <c r="NH52" s="2"/>
      <c r="NI52" s="118"/>
      <c r="NJ52" s="119"/>
      <c r="NK52" s="119"/>
      <c r="NL52" s="119"/>
      <c r="NM52" s="119"/>
      <c r="NN52" s="119"/>
      <c r="NO52" s="119"/>
      <c r="NP52" s="119"/>
      <c r="NQ52" s="119"/>
      <c r="NR52" s="119"/>
      <c r="NS52" s="119"/>
      <c r="NT52" s="119"/>
      <c r="NU52" s="119"/>
      <c r="NV52" s="119"/>
      <c r="NW52" s="120"/>
    </row>
    <row r="53" spans="1:387" ht="13.5" customHeight="1" x14ac:dyDescent="0.15">
      <c r="A53" s="2"/>
      <c r="B53" s="21"/>
      <c r="C53" s="4"/>
      <c r="D53" s="4"/>
      <c r="E53" s="4"/>
      <c r="F53" s="4"/>
      <c r="I53" s="126" t="s">
        <v>27</v>
      </c>
      <c r="J53" s="126"/>
      <c r="K53" s="126"/>
      <c r="L53" s="126"/>
      <c r="M53" s="126"/>
      <c r="N53" s="126"/>
      <c r="O53" s="126"/>
      <c r="P53" s="126"/>
      <c r="Q53" s="126"/>
      <c r="R53" s="125">
        <f>データ!BF7</f>
        <v>42</v>
      </c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>
        <f>データ!BG7</f>
        <v>43.2</v>
      </c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>
        <f>データ!BH7</f>
        <v>42.9</v>
      </c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>
        <f>データ!BI7</f>
        <v>43.5</v>
      </c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>
        <f>データ!BJ7</f>
        <v>43.7</v>
      </c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126" t="s">
        <v>27</v>
      </c>
      <c r="CX53" s="126"/>
      <c r="CY53" s="126"/>
      <c r="CZ53" s="126"/>
      <c r="DA53" s="126"/>
      <c r="DB53" s="126"/>
      <c r="DC53" s="126"/>
      <c r="DD53" s="126"/>
      <c r="DE53" s="126"/>
      <c r="DF53" s="125">
        <f>データ!BQ7</f>
        <v>42.5</v>
      </c>
      <c r="DG53" s="125"/>
      <c r="DH53" s="125"/>
      <c r="DI53" s="125"/>
      <c r="DJ53" s="125"/>
      <c r="DK53" s="125"/>
      <c r="DL53" s="125"/>
      <c r="DM53" s="125"/>
      <c r="DN53" s="125"/>
      <c r="DO53" s="125"/>
      <c r="DP53" s="125"/>
      <c r="DQ53" s="125"/>
      <c r="DR53" s="125"/>
      <c r="DS53" s="125"/>
      <c r="DT53" s="125">
        <f>データ!BR7</f>
        <v>40</v>
      </c>
      <c r="DU53" s="125"/>
      <c r="DV53" s="125"/>
      <c r="DW53" s="125"/>
      <c r="DX53" s="125"/>
      <c r="DY53" s="125"/>
      <c r="DZ53" s="125"/>
      <c r="EA53" s="125"/>
      <c r="EB53" s="125"/>
      <c r="EC53" s="125"/>
      <c r="ED53" s="125"/>
      <c r="EE53" s="125"/>
      <c r="EF53" s="125"/>
      <c r="EG53" s="125"/>
      <c r="EH53" s="125">
        <f>データ!BS7</f>
        <v>42.3</v>
      </c>
      <c r="EI53" s="125"/>
      <c r="EJ53" s="125"/>
      <c r="EK53" s="125"/>
      <c r="EL53" s="125"/>
      <c r="EM53" s="125"/>
      <c r="EN53" s="125"/>
      <c r="EO53" s="125"/>
      <c r="EP53" s="125"/>
      <c r="EQ53" s="125"/>
      <c r="ER53" s="125"/>
      <c r="ES53" s="125"/>
      <c r="ET53" s="125"/>
      <c r="EU53" s="125"/>
      <c r="EV53" s="125">
        <f>データ!BT7</f>
        <v>43.2</v>
      </c>
      <c r="EW53" s="125"/>
      <c r="EX53" s="125"/>
      <c r="EY53" s="125"/>
      <c r="EZ53" s="125"/>
      <c r="FA53" s="125"/>
      <c r="FB53" s="125"/>
      <c r="FC53" s="125"/>
      <c r="FD53" s="125"/>
      <c r="FE53" s="125"/>
      <c r="FF53" s="125"/>
      <c r="FG53" s="125"/>
      <c r="FH53" s="125"/>
      <c r="FI53" s="125"/>
      <c r="FJ53" s="125">
        <f>データ!BU7</f>
        <v>33</v>
      </c>
      <c r="FK53" s="125"/>
      <c r="FL53" s="125"/>
      <c r="FM53" s="125"/>
      <c r="FN53" s="125"/>
      <c r="FO53" s="125"/>
      <c r="FP53" s="125"/>
      <c r="FQ53" s="125"/>
      <c r="FR53" s="125"/>
      <c r="FS53" s="125"/>
      <c r="FT53" s="125"/>
      <c r="FU53" s="125"/>
      <c r="FV53" s="125"/>
      <c r="FW53" s="125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126" t="s">
        <v>27</v>
      </c>
      <c r="GL53" s="126"/>
      <c r="GM53" s="126"/>
      <c r="GN53" s="126"/>
      <c r="GO53" s="126"/>
      <c r="GP53" s="126"/>
      <c r="GQ53" s="126"/>
      <c r="GR53" s="126"/>
      <c r="GS53" s="126"/>
      <c r="GT53" s="125">
        <f>データ!CB7</f>
        <v>3.8</v>
      </c>
      <c r="GU53" s="125"/>
      <c r="GV53" s="125"/>
      <c r="GW53" s="125"/>
      <c r="GX53" s="125"/>
      <c r="GY53" s="125"/>
      <c r="GZ53" s="125"/>
      <c r="HA53" s="125"/>
      <c r="HB53" s="125"/>
      <c r="HC53" s="125"/>
      <c r="HD53" s="125"/>
      <c r="HE53" s="125"/>
      <c r="HF53" s="125"/>
      <c r="HG53" s="125"/>
      <c r="HH53" s="125">
        <f>データ!CC7</f>
        <v>5.2</v>
      </c>
      <c r="HI53" s="125"/>
      <c r="HJ53" s="125"/>
      <c r="HK53" s="125"/>
      <c r="HL53" s="125"/>
      <c r="HM53" s="125"/>
      <c r="HN53" s="125"/>
      <c r="HO53" s="125"/>
      <c r="HP53" s="125"/>
      <c r="HQ53" s="125"/>
      <c r="HR53" s="125"/>
      <c r="HS53" s="125"/>
      <c r="HT53" s="125"/>
      <c r="HU53" s="125"/>
      <c r="HV53" s="125">
        <f>データ!CD7</f>
        <v>4.7</v>
      </c>
      <c r="HW53" s="125"/>
      <c r="HX53" s="125"/>
      <c r="HY53" s="125"/>
      <c r="HZ53" s="125"/>
      <c r="IA53" s="125"/>
      <c r="IB53" s="125"/>
      <c r="IC53" s="125"/>
      <c r="ID53" s="125"/>
      <c r="IE53" s="125"/>
      <c r="IF53" s="125"/>
      <c r="IG53" s="125"/>
      <c r="IH53" s="125"/>
      <c r="II53" s="125"/>
      <c r="IJ53" s="125">
        <f>データ!CE7</f>
        <v>2.2999999999999998</v>
      </c>
      <c r="IK53" s="125"/>
      <c r="IL53" s="125"/>
      <c r="IM53" s="125"/>
      <c r="IN53" s="125"/>
      <c r="IO53" s="125"/>
      <c r="IP53" s="125"/>
      <c r="IQ53" s="125"/>
      <c r="IR53" s="125"/>
      <c r="IS53" s="125"/>
      <c r="IT53" s="125"/>
      <c r="IU53" s="125"/>
      <c r="IV53" s="125"/>
      <c r="IW53" s="125"/>
      <c r="IX53" s="125">
        <f>データ!CF7</f>
        <v>2.8</v>
      </c>
      <c r="IY53" s="125"/>
      <c r="IZ53" s="125"/>
      <c r="JA53" s="125"/>
      <c r="JB53" s="125"/>
      <c r="JC53" s="125"/>
      <c r="JD53" s="125"/>
      <c r="JE53" s="125"/>
      <c r="JF53" s="125"/>
      <c r="JG53" s="125"/>
      <c r="JH53" s="125"/>
      <c r="JI53" s="125"/>
      <c r="JJ53" s="125"/>
      <c r="JK53" s="125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126" t="s">
        <v>27</v>
      </c>
      <c r="JZ53" s="126"/>
      <c r="KA53" s="126"/>
      <c r="KB53" s="126"/>
      <c r="KC53" s="126"/>
      <c r="KD53" s="126"/>
      <c r="KE53" s="126"/>
      <c r="KF53" s="126"/>
      <c r="KG53" s="126"/>
      <c r="KH53" s="127">
        <f>データ!CM7</f>
        <v>5301</v>
      </c>
      <c r="KI53" s="127"/>
      <c r="KJ53" s="127"/>
      <c r="KK53" s="127"/>
      <c r="KL53" s="127"/>
      <c r="KM53" s="127"/>
      <c r="KN53" s="127"/>
      <c r="KO53" s="127"/>
      <c r="KP53" s="127"/>
      <c r="KQ53" s="127"/>
      <c r="KR53" s="127"/>
      <c r="KS53" s="127"/>
      <c r="KT53" s="127"/>
      <c r="KU53" s="127"/>
      <c r="KV53" s="127">
        <f>データ!CN7</f>
        <v>7482</v>
      </c>
      <c r="KW53" s="127"/>
      <c r="KX53" s="127"/>
      <c r="KY53" s="127"/>
      <c r="KZ53" s="127"/>
      <c r="LA53" s="127"/>
      <c r="LB53" s="127"/>
      <c r="LC53" s="127"/>
      <c r="LD53" s="127"/>
      <c r="LE53" s="127"/>
      <c r="LF53" s="127"/>
      <c r="LG53" s="127"/>
      <c r="LH53" s="127"/>
      <c r="LI53" s="127"/>
      <c r="LJ53" s="127">
        <f>データ!CO7</f>
        <v>6477</v>
      </c>
      <c r="LK53" s="127"/>
      <c r="LL53" s="127"/>
      <c r="LM53" s="127"/>
      <c r="LN53" s="127"/>
      <c r="LO53" s="127"/>
      <c r="LP53" s="127"/>
      <c r="LQ53" s="127"/>
      <c r="LR53" s="127"/>
      <c r="LS53" s="127"/>
      <c r="LT53" s="127"/>
      <c r="LU53" s="127"/>
      <c r="LV53" s="127"/>
      <c r="LW53" s="127"/>
      <c r="LX53" s="127">
        <f>データ!CP7</f>
        <v>3214</v>
      </c>
      <c r="LY53" s="127"/>
      <c r="LZ53" s="127"/>
      <c r="MA53" s="127"/>
      <c r="MB53" s="127"/>
      <c r="MC53" s="127"/>
      <c r="MD53" s="127"/>
      <c r="ME53" s="127"/>
      <c r="MF53" s="127"/>
      <c r="MG53" s="127"/>
      <c r="MH53" s="127"/>
      <c r="MI53" s="127"/>
      <c r="MJ53" s="127"/>
      <c r="MK53" s="127"/>
      <c r="ML53" s="127">
        <f>データ!CQ7</f>
        <v>-346</v>
      </c>
      <c r="MM53" s="127"/>
      <c r="MN53" s="127"/>
      <c r="MO53" s="127"/>
      <c r="MP53" s="127"/>
      <c r="MQ53" s="127"/>
      <c r="MR53" s="127"/>
      <c r="MS53" s="127"/>
      <c r="MT53" s="127"/>
      <c r="MU53" s="127"/>
      <c r="MV53" s="127"/>
      <c r="MW53" s="127"/>
      <c r="MX53" s="127"/>
      <c r="MY53" s="127"/>
      <c r="MZ53" s="4"/>
      <c r="NA53" s="4"/>
      <c r="NB53" s="4"/>
      <c r="NC53" s="4"/>
      <c r="ND53" s="4"/>
      <c r="NE53" s="4"/>
      <c r="NF53" s="4"/>
      <c r="NG53" s="22"/>
      <c r="NH53" s="2"/>
      <c r="NI53" s="118"/>
      <c r="NJ53" s="119"/>
      <c r="NK53" s="119"/>
      <c r="NL53" s="119"/>
      <c r="NM53" s="119"/>
      <c r="NN53" s="119"/>
      <c r="NO53" s="119"/>
      <c r="NP53" s="119"/>
      <c r="NQ53" s="119"/>
      <c r="NR53" s="119"/>
      <c r="NS53" s="119"/>
      <c r="NT53" s="119"/>
      <c r="NU53" s="119"/>
      <c r="NV53" s="119"/>
      <c r="NW53" s="120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126" t="s">
        <v>29</v>
      </c>
      <c r="J54" s="126"/>
      <c r="K54" s="126"/>
      <c r="L54" s="126"/>
      <c r="M54" s="126"/>
      <c r="N54" s="126"/>
      <c r="O54" s="126"/>
      <c r="P54" s="126"/>
      <c r="Q54" s="126"/>
      <c r="R54" s="125">
        <f>データ!BK7</f>
        <v>22.7</v>
      </c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>
        <f>データ!BL7</f>
        <v>23.4</v>
      </c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>
        <f>データ!BM7</f>
        <v>22.8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>
        <f>データ!BN7</f>
        <v>23.5</v>
      </c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>
        <f>データ!BO7</f>
        <v>23.9</v>
      </c>
      <c r="BW54" s="125"/>
      <c r="BX54" s="125"/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126" t="s">
        <v>29</v>
      </c>
      <c r="CX54" s="126"/>
      <c r="CY54" s="126"/>
      <c r="CZ54" s="126"/>
      <c r="DA54" s="126"/>
      <c r="DB54" s="126"/>
      <c r="DC54" s="126"/>
      <c r="DD54" s="126"/>
      <c r="DE54" s="126"/>
      <c r="DF54" s="125">
        <f>データ!BV7</f>
        <v>35.1</v>
      </c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5"/>
      <c r="DS54" s="125"/>
      <c r="DT54" s="125">
        <f>データ!BW7</f>
        <v>35.4</v>
      </c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5"/>
      <c r="EH54" s="125">
        <f>データ!BX7</f>
        <v>37.299999999999997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5">
        <f>データ!BY7</f>
        <v>33.799999999999997</v>
      </c>
      <c r="EW54" s="125"/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>
        <f>データ!BZ7</f>
        <v>35.700000000000003</v>
      </c>
      <c r="FK54" s="125"/>
      <c r="FL54" s="125"/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126" t="s">
        <v>29</v>
      </c>
      <c r="GL54" s="126"/>
      <c r="GM54" s="126"/>
      <c r="GN54" s="126"/>
      <c r="GO54" s="126"/>
      <c r="GP54" s="126"/>
      <c r="GQ54" s="126"/>
      <c r="GR54" s="126"/>
      <c r="GS54" s="126"/>
      <c r="GT54" s="125">
        <f>データ!CG7</f>
        <v>-17.5</v>
      </c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5"/>
      <c r="HG54" s="125"/>
      <c r="HH54" s="125">
        <f>データ!CH7</f>
        <v>-15.9</v>
      </c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5"/>
      <c r="HV54" s="125">
        <f>データ!CI7</f>
        <v>-17.7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5">
        <f>データ!CJ7</f>
        <v>-33.5</v>
      </c>
      <c r="IK54" s="125"/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>
        <f>データ!CK7</f>
        <v>-52.5</v>
      </c>
      <c r="IY54" s="125"/>
      <c r="IZ54" s="125"/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126" t="s">
        <v>29</v>
      </c>
      <c r="JZ54" s="126"/>
      <c r="KA54" s="126"/>
      <c r="KB54" s="126"/>
      <c r="KC54" s="126"/>
      <c r="KD54" s="126"/>
      <c r="KE54" s="126"/>
      <c r="KF54" s="126"/>
      <c r="KG54" s="126"/>
      <c r="KH54" s="128">
        <f>データ!CR7</f>
        <v>-6167</v>
      </c>
      <c r="KI54" s="129"/>
      <c r="KJ54" s="129"/>
      <c r="KK54" s="129"/>
      <c r="KL54" s="129"/>
      <c r="KM54" s="129"/>
      <c r="KN54" s="129"/>
      <c r="KO54" s="129"/>
      <c r="KP54" s="129"/>
      <c r="KQ54" s="129"/>
      <c r="KR54" s="129"/>
      <c r="KS54" s="129"/>
      <c r="KT54" s="129"/>
      <c r="KU54" s="130"/>
      <c r="KV54" s="128">
        <f>データ!CS7</f>
        <v>-9455</v>
      </c>
      <c r="KW54" s="129"/>
      <c r="KX54" s="129"/>
      <c r="KY54" s="129"/>
      <c r="KZ54" s="129"/>
      <c r="LA54" s="129"/>
      <c r="LB54" s="129"/>
      <c r="LC54" s="129"/>
      <c r="LD54" s="129"/>
      <c r="LE54" s="129"/>
      <c r="LF54" s="129"/>
      <c r="LG54" s="129"/>
      <c r="LH54" s="129"/>
      <c r="LI54" s="130"/>
      <c r="LJ54" s="128">
        <f>データ!CT7</f>
        <v>-9799</v>
      </c>
      <c r="LK54" s="129"/>
      <c r="LL54" s="129"/>
      <c r="LM54" s="129"/>
      <c r="LN54" s="129"/>
      <c r="LO54" s="129"/>
      <c r="LP54" s="129"/>
      <c r="LQ54" s="129"/>
      <c r="LR54" s="129"/>
      <c r="LS54" s="129"/>
      <c r="LT54" s="129"/>
      <c r="LU54" s="129"/>
      <c r="LV54" s="129"/>
      <c r="LW54" s="130"/>
      <c r="LX54" s="128">
        <f>データ!CU7</f>
        <v>-10359</v>
      </c>
      <c r="LY54" s="129"/>
      <c r="LZ54" s="129"/>
      <c r="MA54" s="129"/>
      <c r="MB54" s="129"/>
      <c r="MC54" s="129"/>
      <c r="MD54" s="129"/>
      <c r="ME54" s="129"/>
      <c r="MF54" s="129"/>
      <c r="MG54" s="129"/>
      <c r="MH54" s="129"/>
      <c r="MI54" s="129"/>
      <c r="MJ54" s="129"/>
      <c r="MK54" s="130"/>
      <c r="ML54" s="128">
        <f>データ!CV7</f>
        <v>-10539</v>
      </c>
      <c r="MM54" s="129"/>
      <c r="MN54" s="129"/>
      <c r="MO54" s="129"/>
      <c r="MP54" s="129"/>
      <c r="MQ54" s="129"/>
      <c r="MR54" s="129"/>
      <c r="MS54" s="129"/>
      <c r="MT54" s="129"/>
      <c r="MU54" s="129"/>
      <c r="MV54" s="129"/>
      <c r="MW54" s="129"/>
      <c r="MX54" s="129"/>
      <c r="MY54" s="130"/>
      <c r="MZ54" s="4"/>
      <c r="NA54" s="4"/>
      <c r="NB54" s="4"/>
      <c r="NC54" s="4"/>
      <c r="ND54" s="4"/>
      <c r="NE54" s="4"/>
      <c r="NF54" s="4"/>
      <c r="NG54" s="22"/>
      <c r="NH54" s="2"/>
      <c r="NI54" s="118"/>
      <c r="NJ54" s="119"/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20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118"/>
      <c r="NJ55" s="119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20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4"/>
      <c r="CN56" s="4"/>
      <c r="CO56" s="4"/>
      <c r="CP56" s="4"/>
      <c r="CQ56" s="4"/>
      <c r="CR56" s="4"/>
      <c r="CS56" s="4"/>
      <c r="CT56" s="4"/>
      <c r="CU56" s="4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4"/>
      <c r="JP56" s="4"/>
      <c r="JQ56" s="4"/>
      <c r="JR56" s="4"/>
      <c r="JS56" s="4"/>
      <c r="JT56" s="4"/>
      <c r="JU56" s="4"/>
      <c r="JV56" s="4"/>
      <c r="JW56" s="4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  <c r="NF56" s="23"/>
      <c r="NG56" s="22"/>
      <c r="NH56" s="2"/>
      <c r="NI56" s="118"/>
      <c r="NJ56" s="119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20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4"/>
      <c r="CN57" s="4"/>
      <c r="CO57" s="4"/>
      <c r="CP57" s="4"/>
      <c r="CQ57" s="4"/>
      <c r="CR57" s="4"/>
      <c r="CS57" s="4"/>
      <c r="CT57" s="4"/>
      <c r="CU57" s="4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4"/>
      <c r="JP57" s="4"/>
      <c r="JQ57" s="4"/>
      <c r="JR57" s="4"/>
      <c r="JS57" s="4"/>
      <c r="JT57" s="4"/>
      <c r="JU57" s="4"/>
      <c r="JV57" s="4"/>
      <c r="JW57" s="4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2"/>
      <c r="NH57" s="2"/>
      <c r="NI57" s="118"/>
      <c r="NJ57" s="119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20"/>
    </row>
    <row r="58" spans="1:387" ht="13.5" customHeight="1" x14ac:dyDescent="0.15">
      <c r="A58" s="2"/>
      <c r="B58" s="21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8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8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4"/>
      <c r="BG58" s="4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8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8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8"/>
      <c r="DB58" s="27"/>
      <c r="DC58" s="27"/>
      <c r="DD58" s="27"/>
      <c r="DE58" s="27"/>
      <c r="DF58" s="27"/>
      <c r="DG58" s="27"/>
      <c r="DH58" s="27"/>
      <c r="DI58" s="27"/>
      <c r="DJ58" s="28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4"/>
      <c r="GQ58" s="4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8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8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8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4"/>
      <c r="IU58" s="4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8"/>
      <c r="JI58" s="27"/>
      <c r="JJ58" s="27"/>
      <c r="JK58" s="27"/>
      <c r="JL58" s="27"/>
      <c r="JM58" s="27"/>
      <c r="JN58" s="27"/>
      <c r="JO58" s="27"/>
      <c r="JP58" s="27"/>
      <c r="JQ58" s="27"/>
      <c r="JR58" s="27"/>
      <c r="JS58" s="27"/>
      <c r="JT58" s="27"/>
      <c r="JU58" s="27"/>
      <c r="JV58" s="27"/>
      <c r="JW58" s="27"/>
      <c r="JX58" s="28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  <c r="KM58" s="27"/>
      <c r="KN58" s="27"/>
      <c r="KO58" s="28"/>
      <c r="KP58" s="27"/>
      <c r="KQ58" s="27"/>
      <c r="KR58" s="27"/>
      <c r="KS58" s="27"/>
      <c r="KT58" s="27"/>
      <c r="KU58" s="27"/>
      <c r="KV58" s="27"/>
      <c r="KW58" s="27"/>
      <c r="KX58" s="27"/>
      <c r="KY58" s="27"/>
      <c r="KZ58" s="27"/>
      <c r="LA58" s="27"/>
      <c r="LB58" s="4"/>
      <c r="LC58" s="4"/>
      <c r="LD58" s="27"/>
      <c r="LE58" s="27"/>
      <c r="LF58" s="27"/>
      <c r="LG58" s="27"/>
      <c r="LH58" s="27"/>
      <c r="LI58" s="27"/>
      <c r="LJ58" s="27"/>
      <c r="LK58" s="27"/>
      <c r="LL58" s="27"/>
      <c r="LM58" s="27"/>
      <c r="LN58" s="27"/>
      <c r="LO58" s="27"/>
      <c r="LP58" s="27"/>
      <c r="LQ58" s="27"/>
      <c r="LR58" s="27"/>
      <c r="LS58" s="27"/>
      <c r="LT58" s="27"/>
      <c r="LU58" s="27"/>
      <c r="LV58" s="27"/>
      <c r="LW58" s="27"/>
      <c r="LX58" s="27"/>
      <c r="LY58" s="27"/>
      <c r="LZ58" s="27"/>
      <c r="MA58" s="27"/>
      <c r="MB58" s="27"/>
      <c r="MC58" s="27"/>
      <c r="MD58" s="28"/>
      <c r="ME58" s="27"/>
      <c r="MF58" s="27"/>
      <c r="MG58" s="27"/>
      <c r="MH58" s="27"/>
      <c r="MI58" s="27"/>
      <c r="MJ58" s="27"/>
      <c r="MK58" s="27"/>
      <c r="ML58" s="27"/>
      <c r="MM58" s="27"/>
      <c r="MN58" s="27"/>
      <c r="MO58" s="27"/>
      <c r="MP58" s="27"/>
      <c r="MQ58" s="27"/>
      <c r="MR58" s="27"/>
      <c r="MS58" s="27"/>
      <c r="MT58" s="27"/>
      <c r="MU58" s="27"/>
      <c r="MV58" s="27"/>
      <c r="MW58" s="27"/>
      <c r="MX58" s="27"/>
      <c r="MY58" s="27"/>
      <c r="MZ58" s="27"/>
      <c r="NA58" s="27"/>
      <c r="NB58" s="27"/>
      <c r="NC58" s="27"/>
      <c r="ND58" s="27"/>
      <c r="NE58" s="27"/>
      <c r="NF58" s="27"/>
      <c r="NG58" s="22"/>
      <c r="NH58" s="2"/>
      <c r="NI58" s="118"/>
      <c r="NJ58" s="119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20"/>
    </row>
    <row r="59" spans="1:387" ht="13.5" customHeight="1" x14ac:dyDescent="0.15">
      <c r="A59" s="2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/>
      <c r="KH59" s="30"/>
      <c r="KI59" s="30"/>
      <c r="KJ59" s="30"/>
      <c r="KK59" s="30"/>
      <c r="KL59" s="30"/>
      <c r="KM59" s="30"/>
      <c r="KN59" s="30"/>
      <c r="KO59" s="30"/>
      <c r="KP59" s="30"/>
      <c r="KQ59" s="30"/>
      <c r="KR59" s="30"/>
      <c r="KS59" s="30"/>
      <c r="KT59" s="30"/>
      <c r="KU59" s="30"/>
      <c r="KV59" s="30"/>
      <c r="KW59" s="30"/>
      <c r="KX59" s="30"/>
      <c r="KY59" s="30"/>
      <c r="KZ59" s="30"/>
      <c r="LA59" s="30"/>
      <c r="LB59" s="30"/>
      <c r="LC59" s="30"/>
      <c r="LD59" s="30"/>
      <c r="LE59" s="30"/>
      <c r="LF59" s="30"/>
      <c r="LG59" s="30"/>
      <c r="LH59" s="30"/>
      <c r="LI59" s="30"/>
      <c r="LJ59" s="30"/>
      <c r="LK59" s="30"/>
      <c r="LL59" s="30"/>
      <c r="LM59" s="30"/>
      <c r="LN59" s="30"/>
      <c r="LO59" s="30"/>
      <c r="LP59" s="30"/>
      <c r="LQ59" s="30"/>
      <c r="LR59" s="30"/>
      <c r="LS59" s="30"/>
      <c r="LT59" s="30"/>
      <c r="LU59" s="30"/>
      <c r="LV59" s="30"/>
      <c r="LW59" s="30"/>
      <c r="LX59" s="30"/>
      <c r="LY59" s="30"/>
      <c r="LZ59" s="30"/>
      <c r="MA59" s="30"/>
      <c r="MB59" s="30"/>
      <c r="MC59" s="30"/>
      <c r="MD59" s="30"/>
      <c r="ME59" s="30"/>
      <c r="MF59" s="30"/>
      <c r="MG59" s="30"/>
      <c r="MH59" s="30"/>
      <c r="MI59" s="30"/>
      <c r="MJ59" s="30"/>
      <c r="MK59" s="30"/>
      <c r="ML59" s="30"/>
      <c r="MM59" s="30"/>
      <c r="MN59" s="30"/>
      <c r="MO59" s="30"/>
      <c r="MP59" s="30"/>
      <c r="MQ59" s="30"/>
      <c r="MR59" s="30"/>
      <c r="MS59" s="30"/>
      <c r="MT59" s="30"/>
      <c r="MU59" s="30"/>
      <c r="MV59" s="30"/>
      <c r="MW59" s="30"/>
      <c r="MX59" s="30"/>
      <c r="MY59" s="30"/>
      <c r="MZ59" s="30"/>
      <c r="NA59" s="30"/>
      <c r="NB59" s="30"/>
      <c r="NC59" s="30"/>
      <c r="ND59" s="30"/>
      <c r="NE59" s="30"/>
      <c r="NF59" s="30"/>
      <c r="NG59" s="31"/>
      <c r="NH59" s="2"/>
      <c r="NI59" s="118"/>
      <c r="NJ59" s="119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20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109" t="s">
        <v>31</v>
      </c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  <c r="IP60" s="109"/>
      <c r="IQ60" s="109"/>
      <c r="IR60" s="109"/>
      <c r="IS60" s="109"/>
      <c r="IT60" s="109"/>
      <c r="IU60" s="109"/>
      <c r="IV60" s="109"/>
      <c r="IW60" s="109"/>
      <c r="IX60" s="109"/>
      <c r="IY60" s="109"/>
      <c r="IZ60" s="109"/>
      <c r="JA60" s="109"/>
      <c r="JB60" s="109"/>
      <c r="JC60" s="109"/>
      <c r="JD60" s="109"/>
      <c r="JE60" s="109"/>
      <c r="JF60" s="109"/>
      <c r="JG60" s="109"/>
      <c r="JH60" s="109"/>
      <c r="JI60" s="109"/>
      <c r="JJ60" s="109"/>
      <c r="JK60" s="109"/>
      <c r="JL60" s="109"/>
      <c r="JM60" s="109"/>
      <c r="JN60" s="109"/>
      <c r="JO60" s="109"/>
      <c r="JP60" s="109"/>
      <c r="JQ60" s="109"/>
      <c r="JR60" s="109"/>
      <c r="JS60" s="109"/>
      <c r="JT60" s="109"/>
      <c r="JU60" s="109"/>
      <c r="JV60" s="109"/>
      <c r="JW60" s="109"/>
      <c r="JX60" s="109"/>
      <c r="JY60" s="109"/>
      <c r="JZ60" s="109"/>
      <c r="KA60" s="109"/>
      <c r="KB60" s="109"/>
      <c r="KC60" s="109"/>
      <c r="KD60" s="109"/>
      <c r="KE60" s="109"/>
      <c r="KF60" s="109"/>
      <c r="KG60" s="109"/>
      <c r="KH60" s="109"/>
      <c r="KI60" s="109"/>
      <c r="KJ60" s="109"/>
      <c r="KK60" s="109"/>
      <c r="KL60" s="109"/>
      <c r="KM60" s="109"/>
      <c r="KN60" s="109"/>
      <c r="KO60" s="109"/>
      <c r="KP60" s="109"/>
      <c r="KQ60" s="109"/>
      <c r="KR60" s="109"/>
      <c r="KS60" s="109"/>
      <c r="KT60" s="109"/>
      <c r="KU60" s="109"/>
      <c r="KV60" s="109"/>
      <c r="KW60" s="109"/>
      <c r="KX60" s="109"/>
      <c r="KY60" s="109"/>
      <c r="KZ60" s="109"/>
      <c r="LA60" s="109"/>
      <c r="LB60" s="109"/>
      <c r="LC60" s="109"/>
      <c r="LD60" s="109"/>
      <c r="LE60" s="109"/>
      <c r="LF60" s="109"/>
      <c r="LG60" s="109"/>
      <c r="LH60" s="109"/>
      <c r="LI60" s="109"/>
      <c r="LJ60" s="109"/>
      <c r="LK60" s="109"/>
      <c r="LL60" s="109"/>
      <c r="LM60" s="109"/>
      <c r="LN60" s="109"/>
      <c r="LO60" s="109"/>
      <c r="LP60" s="109"/>
      <c r="LQ60" s="109"/>
      <c r="LR60" s="109"/>
      <c r="LS60" s="109"/>
      <c r="LT60" s="109"/>
      <c r="LU60" s="109"/>
      <c r="LV60" s="109"/>
      <c r="LW60" s="109"/>
      <c r="LX60" s="109"/>
      <c r="LY60" s="109"/>
      <c r="LZ60" s="109"/>
      <c r="MA60" s="109"/>
      <c r="MB60" s="109"/>
      <c r="MC60" s="109"/>
      <c r="MD60" s="109"/>
      <c r="ME60" s="109"/>
      <c r="MF60" s="109"/>
      <c r="MG60" s="109"/>
      <c r="MH60" s="109"/>
      <c r="MI60" s="109"/>
      <c r="MJ60" s="109"/>
      <c r="MK60" s="109"/>
      <c r="ML60" s="109"/>
      <c r="MM60" s="109"/>
      <c r="MN60" s="109"/>
      <c r="MO60" s="109"/>
      <c r="MP60" s="109"/>
      <c r="MQ60" s="109"/>
      <c r="MR60" s="109"/>
      <c r="MS60" s="109"/>
      <c r="MT60" s="109"/>
      <c r="MU60" s="109"/>
      <c r="MV60" s="109"/>
      <c r="MW60" s="109"/>
      <c r="MX60" s="109"/>
      <c r="MY60" s="109"/>
      <c r="MZ60" s="109"/>
      <c r="NA60" s="109"/>
      <c r="NB60" s="20"/>
      <c r="NC60" s="20"/>
      <c r="ND60" s="20"/>
      <c r="NE60" s="20"/>
      <c r="NF60" s="20"/>
      <c r="NG60" s="32"/>
      <c r="NH60" s="2"/>
      <c r="NI60" s="118"/>
      <c r="NJ60" s="119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20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  <c r="IO61" s="110"/>
      <c r="IP61" s="110"/>
      <c r="IQ61" s="110"/>
      <c r="IR61" s="110"/>
      <c r="IS61" s="110"/>
      <c r="IT61" s="110"/>
      <c r="IU61" s="110"/>
      <c r="IV61" s="110"/>
      <c r="IW61" s="110"/>
      <c r="IX61" s="110"/>
      <c r="IY61" s="110"/>
      <c r="IZ61" s="110"/>
      <c r="JA61" s="110"/>
      <c r="JB61" s="110"/>
      <c r="JC61" s="110"/>
      <c r="JD61" s="110"/>
      <c r="JE61" s="110"/>
      <c r="JF61" s="110"/>
      <c r="JG61" s="110"/>
      <c r="JH61" s="110"/>
      <c r="JI61" s="110"/>
      <c r="JJ61" s="110"/>
      <c r="JK61" s="110"/>
      <c r="JL61" s="110"/>
      <c r="JM61" s="110"/>
      <c r="JN61" s="110"/>
      <c r="JO61" s="110"/>
      <c r="JP61" s="110"/>
      <c r="JQ61" s="110"/>
      <c r="JR61" s="110"/>
      <c r="JS61" s="110"/>
      <c r="JT61" s="110"/>
      <c r="JU61" s="110"/>
      <c r="JV61" s="110"/>
      <c r="JW61" s="110"/>
      <c r="JX61" s="110"/>
      <c r="JY61" s="110"/>
      <c r="JZ61" s="110"/>
      <c r="KA61" s="110"/>
      <c r="KB61" s="110"/>
      <c r="KC61" s="110"/>
      <c r="KD61" s="110"/>
      <c r="KE61" s="110"/>
      <c r="KF61" s="110"/>
      <c r="KG61" s="110"/>
      <c r="KH61" s="110"/>
      <c r="KI61" s="110"/>
      <c r="KJ61" s="110"/>
      <c r="KK61" s="110"/>
      <c r="KL61" s="110"/>
      <c r="KM61" s="110"/>
      <c r="KN61" s="110"/>
      <c r="KO61" s="110"/>
      <c r="KP61" s="110"/>
      <c r="KQ61" s="110"/>
      <c r="KR61" s="110"/>
      <c r="KS61" s="110"/>
      <c r="KT61" s="110"/>
      <c r="KU61" s="110"/>
      <c r="KV61" s="110"/>
      <c r="KW61" s="110"/>
      <c r="KX61" s="110"/>
      <c r="KY61" s="110"/>
      <c r="KZ61" s="110"/>
      <c r="LA61" s="110"/>
      <c r="LB61" s="110"/>
      <c r="LC61" s="110"/>
      <c r="LD61" s="110"/>
      <c r="LE61" s="110"/>
      <c r="LF61" s="110"/>
      <c r="LG61" s="110"/>
      <c r="LH61" s="110"/>
      <c r="LI61" s="110"/>
      <c r="LJ61" s="110"/>
      <c r="LK61" s="110"/>
      <c r="LL61" s="110"/>
      <c r="LM61" s="110"/>
      <c r="LN61" s="110"/>
      <c r="LO61" s="110"/>
      <c r="LP61" s="110"/>
      <c r="LQ61" s="110"/>
      <c r="LR61" s="110"/>
      <c r="LS61" s="110"/>
      <c r="LT61" s="110"/>
      <c r="LU61" s="110"/>
      <c r="LV61" s="110"/>
      <c r="LW61" s="110"/>
      <c r="LX61" s="110"/>
      <c r="LY61" s="110"/>
      <c r="LZ61" s="110"/>
      <c r="MA61" s="110"/>
      <c r="MB61" s="110"/>
      <c r="MC61" s="110"/>
      <c r="MD61" s="110"/>
      <c r="ME61" s="110"/>
      <c r="MF61" s="110"/>
      <c r="MG61" s="110"/>
      <c r="MH61" s="110"/>
      <c r="MI61" s="110"/>
      <c r="MJ61" s="110"/>
      <c r="MK61" s="110"/>
      <c r="ML61" s="110"/>
      <c r="MM61" s="110"/>
      <c r="MN61" s="110"/>
      <c r="MO61" s="110"/>
      <c r="MP61" s="110"/>
      <c r="MQ61" s="110"/>
      <c r="MR61" s="110"/>
      <c r="MS61" s="110"/>
      <c r="MT61" s="110"/>
      <c r="MU61" s="110"/>
      <c r="MV61" s="110"/>
      <c r="MW61" s="110"/>
      <c r="MX61" s="110"/>
      <c r="MY61" s="110"/>
      <c r="MZ61" s="110"/>
      <c r="NA61" s="110"/>
      <c r="NB61" s="20"/>
      <c r="NC61" s="20"/>
      <c r="ND61" s="20"/>
      <c r="NE61" s="20"/>
      <c r="NF61" s="20"/>
      <c r="NG61" s="32"/>
      <c r="NH61" s="2"/>
      <c r="NI61" s="118"/>
      <c r="NJ61" s="119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20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3"/>
      <c r="JJ62" s="33"/>
      <c r="JK62" s="33"/>
      <c r="JL62" s="33"/>
      <c r="JM62" s="33"/>
      <c r="JN62" s="33"/>
      <c r="JO62" s="33"/>
      <c r="JP62" s="33"/>
      <c r="JQ62" s="33"/>
      <c r="JR62" s="33"/>
      <c r="JS62" s="33"/>
      <c r="JT62" s="33"/>
      <c r="JU62" s="33"/>
      <c r="JV62" s="33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3"/>
      <c r="LR62" s="33"/>
      <c r="LS62" s="33"/>
      <c r="LT62" s="33"/>
      <c r="LU62" s="33"/>
      <c r="LV62" s="33"/>
      <c r="LW62" s="33"/>
      <c r="LX62" s="33"/>
      <c r="LY62" s="33"/>
      <c r="LZ62" s="33"/>
      <c r="MA62" s="33"/>
      <c r="MB62" s="33"/>
      <c r="MC62" s="33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118"/>
      <c r="NJ62" s="119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20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131" t="s">
        <v>32</v>
      </c>
      <c r="CV63" s="131"/>
      <c r="CW63" s="131"/>
      <c r="CX63" s="131"/>
      <c r="CY63" s="131"/>
      <c r="CZ63" s="131"/>
      <c r="DA63" s="131"/>
      <c r="DB63" s="131"/>
      <c r="DC63" s="131"/>
      <c r="DD63" s="131"/>
      <c r="DE63" s="131"/>
      <c r="DF63" s="131"/>
      <c r="DG63" s="131"/>
      <c r="DH63" s="131"/>
      <c r="DI63" s="131"/>
      <c r="DJ63" s="131"/>
      <c r="DK63" s="131"/>
      <c r="DL63" s="131"/>
      <c r="DM63" s="131"/>
      <c r="DN63" s="131"/>
      <c r="DO63" s="131"/>
      <c r="DP63" s="131"/>
      <c r="DQ63" s="131"/>
      <c r="DR63" s="131"/>
      <c r="DS63" s="131"/>
      <c r="DT63" s="131"/>
      <c r="DU63" s="131"/>
      <c r="DV63" s="131"/>
      <c r="DW63" s="131"/>
      <c r="DX63" s="131"/>
      <c r="DY63" s="131"/>
      <c r="DZ63" s="131"/>
      <c r="EA63" s="131"/>
      <c r="EB63" s="131"/>
      <c r="EC63" s="131"/>
      <c r="ED63" s="131"/>
      <c r="EE63" s="131"/>
      <c r="EF63" s="131"/>
      <c r="EG63" s="131"/>
      <c r="EH63" s="131"/>
      <c r="EI63" s="131"/>
      <c r="EJ63" s="131"/>
      <c r="EK63" s="131"/>
      <c r="EL63" s="131"/>
      <c r="EM63" s="131"/>
      <c r="EN63" s="131"/>
      <c r="EO63" s="131"/>
      <c r="EP63" s="131"/>
      <c r="EQ63" s="131"/>
      <c r="ER63" s="131"/>
      <c r="ES63" s="131"/>
      <c r="ET63" s="131"/>
      <c r="EU63" s="131"/>
      <c r="EV63" s="131"/>
      <c r="EW63" s="131"/>
      <c r="EX63" s="131"/>
      <c r="EY63" s="131"/>
      <c r="EZ63" s="131"/>
      <c r="FA63" s="131"/>
      <c r="FB63" s="131"/>
      <c r="FC63" s="131"/>
      <c r="FD63" s="131"/>
      <c r="FE63" s="131"/>
      <c r="FF63" s="131"/>
      <c r="FG63" s="131"/>
      <c r="FH63" s="131"/>
      <c r="FI63" s="131"/>
      <c r="FJ63" s="131"/>
      <c r="FK63" s="131"/>
      <c r="FL63" s="131"/>
      <c r="FM63" s="131"/>
      <c r="FN63" s="131"/>
      <c r="FO63" s="131"/>
      <c r="FP63" s="131"/>
      <c r="FQ63" s="131"/>
      <c r="FR63" s="131"/>
      <c r="FS63" s="131"/>
      <c r="FT63" s="131"/>
      <c r="FU63" s="131"/>
      <c r="FV63" s="131"/>
      <c r="FW63" s="131"/>
      <c r="FX63" s="131"/>
      <c r="FY63" s="131"/>
      <c r="FZ63" s="131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118"/>
      <c r="NJ63" s="119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20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131"/>
      <c r="CV64" s="131"/>
      <c r="CW64" s="131"/>
      <c r="CX64" s="131"/>
      <c r="CY64" s="131"/>
      <c r="CZ64" s="131"/>
      <c r="DA64" s="131"/>
      <c r="DB64" s="131"/>
      <c r="DC64" s="131"/>
      <c r="DD64" s="131"/>
      <c r="DE64" s="131"/>
      <c r="DF64" s="131"/>
      <c r="DG64" s="131"/>
      <c r="DH64" s="131"/>
      <c r="DI64" s="131"/>
      <c r="DJ64" s="131"/>
      <c r="DK64" s="131"/>
      <c r="DL64" s="131"/>
      <c r="DM64" s="131"/>
      <c r="DN64" s="131"/>
      <c r="DO64" s="131"/>
      <c r="DP64" s="131"/>
      <c r="DQ64" s="131"/>
      <c r="DR64" s="131"/>
      <c r="DS64" s="131"/>
      <c r="DT64" s="131"/>
      <c r="DU64" s="131"/>
      <c r="DV64" s="131"/>
      <c r="DW64" s="131"/>
      <c r="DX64" s="131"/>
      <c r="DY64" s="131"/>
      <c r="DZ64" s="131"/>
      <c r="EA64" s="131"/>
      <c r="EB64" s="131"/>
      <c r="EC64" s="131"/>
      <c r="ED64" s="131"/>
      <c r="EE64" s="131"/>
      <c r="EF64" s="131"/>
      <c r="EG64" s="131"/>
      <c r="EH64" s="131"/>
      <c r="EI64" s="131"/>
      <c r="EJ64" s="131"/>
      <c r="EK64" s="131"/>
      <c r="EL64" s="131"/>
      <c r="EM64" s="131"/>
      <c r="EN64" s="131"/>
      <c r="EO64" s="131"/>
      <c r="EP64" s="131"/>
      <c r="EQ64" s="131"/>
      <c r="ER64" s="131"/>
      <c r="ES64" s="131"/>
      <c r="ET64" s="131"/>
      <c r="EU64" s="131"/>
      <c r="EV64" s="131"/>
      <c r="EW64" s="131"/>
      <c r="EX64" s="131"/>
      <c r="EY64" s="131"/>
      <c r="EZ64" s="131"/>
      <c r="FA64" s="131"/>
      <c r="FB64" s="131"/>
      <c r="FC64" s="131"/>
      <c r="FD64" s="131"/>
      <c r="FE64" s="131"/>
      <c r="FF64" s="131"/>
      <c r="FG64" s="131"/>
      <c r="FH64" s="131"/>
      <c r="FI64" s="131"/>
      <c r="FJ64" s="131"/>
      <c r="FK64" s="131"/>
      <c r="FL64" s="131"/>
      <c r="FM64" s="131"/>
      <c r="FN64" s="131"/>
      <c r="FO64" s="131"/>
      <c r="FP64" s="131"/>
      <c r="FQ64" s="131"/>
      <c r="FR64" s="131"/>
      <c r="FS64" s="131"/>
      <c r="FT64" s="131"/>
      <c r="FU64" s="131"/>
      <c r="FV64" s="131"/>
      <c r="FW64" s="131"/>
      <c r="FX64" s="131"/>
      <c r="FY64" s="131"/>
      <c r="FZ64" s="131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121"/>
      <c r="NJ64" s="122"/>
      <c r="NK64" s="122"/>
      <c r="NL64" s="122"/>
      <c r="NM64" s="122"/>
      <c r="NN64" s="122"/>
      <c r="NO64" s="122"/>
      <c r="NP64" s="122"/>
      <c r="NQ64" s="122"/>
      <c r="NR64" s="122"/>
      <c r="NS64" s="122"/>
      <c r="NT64" s="122"/>
      <c r="NU64" s="122"/>
      <c r="NV64" s="122"/>
      <c r="NW64" s="123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131"/>
      <c r="CV65" s="131"/>
      <c r="CW65" s="131"/>
      <c r="CX65" s="131"/>
      <c r="CY65" s="131"/>
      <c r="CZ65" s="131"/>
      <c r="DA65" s="131"/>
      <c r="DB65" s="131"/>
      <c r="DC65" s="131"/>
      <c r="DD65" s="131"/>
      <c r="DE65" s="131"/>
      <c r="DF65" s="131"/>
      <c r="DG65" s="131"/>
      <c r="DH65" s="131"/>
      <c r="DI65" s="131"/>
      <c r="DJ65" s="131"/>
      <c r="DK65" s="131"/>
      <c r="DL65" s="131"/>
      <c r="DM65" s="131"/>
      <c r="DN65" s="131"/>
      <c r="DO65" s="131"/>
      <c r="DP65" s="131"/>
      <c r="DQ65" s="131"/>
      <c r="DR65" s="131"/>
      <c r="DS65" s="131"/>
      <c r="DT65" s="131"/>
      <c r="DU65" s="131"/>
      <c r="DV65" s="131"/>
      <c r="DW65" s="131"/>
      <c r="DX65" s="131"/>
      <c r="DY65" s="131"/>
      <c r="DZ65" s="131"/>
      <c r="EA65" s="131"/>
      <c r="EB65" s="131"/>
      <c r="EC65" s="131"/>
      <c r="ED65" s="131"/>
      <c r="EE65" s="131"/>
      <c r="EF65" s="131"/>
      <c r="EG65" s="131"/>
      <c r="EH65" s="131"/>
      <c r="EI65" s="131"/>
      <c r="EJ65" s="131"/>
      <c r="EK65" s="131"/>
      <c r="EL65" s="131"/>
      <c r="EM65" s="131"/>
      <c r="EN65" s="131"/>
      <c r="EO65" s="131"/>
      <c r="EP65" s="131"/>
      <c r="EQ65" s="131"/>
      <c r="ER65" s="131"/>
      <c r="ES65" s="131"/>
      <c r="ET65" s="131"/>
      <c r="EU65" s="131"/>
      <c r="EV65" s="131"/>
      <c r="EW65" s="131"/>
      <c r="EX65" s="131"/>
      <c r="EY65" s="131"/>
      <c r="EZ65" s="131"/>
      <c r="FA65" s="131"/>
      <c r="FB65" s="131"/>
      <c r="FC65" s="131"/>
      <c r="FD65" s="131"/>
      <c r="FE65" s="131"/>
      <c r="FF65" s="131"/>
      <c r="FG65" s="131"/>
      <c r="FH65" s="131"/>
      <c r="FI65" s="131"/>
      <c r="FJ65" s="131"/>
      <c r="FK65" s="131"/>
      <c r="FL65" s="131"/>
      <c r="FM65" s="131"/>
      <c r="FN65" s="131"/>
      <c r="FO65" s="131"/>
      <c r="FP65" s="131"/>
      <c r="FQ65" s="131"/>
      <c r="FR65" s="131"/>
      <c r="FS65" s="131"/>
      <c r="FT65" s="131"/>
      <c r="FU65" s="131"/>
      <c r="FV65" s="131"/>
      <c r="FW65" s="131"/>
      <c r="FX65" s="131"/>
      <c r="FY65" s="131"/>
      <c r="FZ65" s="131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115" t="s">
        <v>33</v>
      </c>
      <c r="NJ65" s="116"/>
      <c r="NK65" s="116"/>
      <c r="NL65" s="116"/>
      <c r="NM65" s="116"/>
      <c r="NN65" s="116"/>
      <c r="NO65" s="116"/>
      <c r="NP65" s="116"/>
      <c r="NQ65" s="116"/>
      <c r="NR65" s="116"/>
      <c r="NS65" s="116"/>
      <c r="NT65" s="116"/>
      <c r="NU65" s="116"/>
      <c r="NV65" s="116"/>
      <c r="NW65" s="117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131"/>
      <c r="CV66" s="131"/>
      <c r="CW66" s="131"/>
      <c r="CX66" s="131"/>
      <c r="CY66" s="131"/>
      <c r="CZ66" s="131"/>
      <c r="DA66" s="131"/>
      <c r="DB66" s="131"/>
      <c r="DC66" s="131"/>
      <c r="DD66" s="131"/>
      <c r="DE66" s="131"/>
      <c r="DF66" s="131"/>
      <c r="DG66" s="131"/>
      <c r="DH66" s="131"/>
      <c r="DI66" s="131"/>
      <c r="DJ66" s="131"/>
      <c r="DK66" s="131"/>
      <c r="DL66" s="131"/>
      <c r="DM66" s="131"/>
      <c r="DN66" s="131"/>
      <c r="DO66" s="131"/>
      <c r="DP66" s="131"/>
      <c r="DQ66" s="131"/>
      <c r="DR66" s="131"/>
      <c r="DS66" s="131"/>
      <c r="DT66" s="131"/>
      <c r="DU66" s="131"/>
      <c r="DV66" s="131"/>
      <c r="DW66" s="131"/>
      <c r="DX66" s="131"/>
      <c r="DY66" s="131"/>
      <c r="DZ66" s="131"/>
      <c r="EA66" s="131"/>
      <c r="EB66" s="131"/>
      <c r="EC66" s="131"/>
      <c r="ED66" s="131"/>
      <c r="EE66" s="131"/>
      <c r="EF66" s="131"/>
      <c r="EG66" s="131"/>
      <c r="EH66" s="131"/>
      <c r="EI66" s="131"/>
      <c r="EJ66" s="131"/>
      <c r="EK66" s="131"/>
      <c r="EL66" s="131"/>
      <c r="EM66" s="131"/>
      <c r="EN66" s="131"/>
      <c r="EO66" s="131"/>
      <c r="EP66" s="131"/>
      <c r="EQ66" s="131"/>
      <c r="ER66" s="131"/>
      <c r="ES66" s="131"/>
      <c r="ET66" s="131"/>
      <c r="EU66" s="131"/>
      <c r="EV66" s="131"/>
      <c r="EW66" s="131"/>
      <c r="EX66" s="131"/>
      <c r="EY66" s="131"/>
      <c r="EZ66" s="131"/>
      <c r="FA66" s="131"/>
      <c r="FB66" s="131"/>
      <c r="FC66" s="131"/>
      <c r="FD66" s="131"/>
      <c r="FE66" s="131"/>
      <c r="FF66" s="131"/>
      <c r="FG66" s="131"/>
      <c r="FH66" s="131"/>
      <c r="FI66" s="131"/>
      <c r="FJ66" s="131"/>
      <c r="FK66" s="131"/>
      <c r="FL66" s="131"/>
      <c r="FM66" s="131"/>
      <c r="FN66" s="131"/>
      <c r="FO66" s="131"/>
      <c r="FP66" s="131"/>
      <c r="FQ66" s="131"/>
      <c r="FR66" s="131"/>
      <c r="FS66" s="131"/>
      <c r="FT66" s="131"/>
      <c r="FU66" s="131"/>
      <c r="FV66" s="131"/>
      <c r="FW66" s="131"/>
      <c r="FX66" s="131"/>
      <c r="FY66" s="131"/>
      <c r="FZ66" s="131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118" t="s">
        <v>148</v>
      </c>
      <c r="NJ66" s="119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20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132">
        <f>データ!DI6</f>
        <v>428841</v>
      </c>
      <c r="CV67" s="132"/>
      <c r="CW67" s="132"/>
      <c r="CX67" s="132"/>
      <c r="CY67" s="132"/>
      <c r="CZ67" s="132"/>
      <c r="DA67" s="132"/>
      <c r="DB67" s="132"/>
      <c r="DC67" s="132"/>
      <c r="DD67" s="132"/>
      <c r="DE67" s="132"/>
      <c r="DF67" s="132"/>
      <c r="DG67" s="132"/>
      <c r="DH67" s="132"/>
      <c r="DI67" s="132"/>
      <c r="DJ67" s="132"/>
      <c r="DK67" s="132"/>
      <c r="DL67" s="132"/>
      <c r="DM67" s="132"/>
      <c r="DN67" s="132"/>
      <c r="DO67" s="132"/>
      <c r="DP67" s="132"/>
      <c r="DQ67" s="132"/>
      <c r="DR67" s="132"/>
      <c r="DS67" s="132"/>
      <c r="DT67" s="132"/>
      <c r="DU67" s="132"/>
      <c r="DV67" s="132"/>
      <c r="DW67" s="132"/>
      <c r="DX67" s="132"/>
      <c r="DY67" s="132"/>
      <c r="DZ67" s="132"/>
      <c r="EA67" s="132"/>
      <c r="EB67" s="132"/>
      <c r="EC67" s="132"/>
      <c r="ED67" s="132"/>
      <c r="EE67" s="132"/>
      <c r="EF67" s="132"/>
      <c r="EG67" s="132"/>
      <c r="EH67" s="132"/>
      <c r="EI67" s="132"/>
      <c r="EJ67" s="132"/>
      <c r="EK67" s="132"/>
      <c r="EL67" s="132"/>
      <c r="EM67" s="132"/>
      <c r="EN67" s="132"/>
      <c r="EO67" s="132"/>
      <c r="EP67" s="132"/>
      <c r="EQ67" s="132"/>
      <c r="ER67" s="132"/>
      <c r="ES67" s="132"/>
      <c r="ET67" s="132"/>
      <c r="EU67" s="132"/>
      <c r="EV67" s="132"/>
      <c r="EW67" s="132"/>
      <c r="EX67" s="132"/>
      <c r="EY67" s="132"/>
      <c r="EZ67" s="132"/>
      <c r="FA67" s="132"/>
      <c r="FB67" s="132"/>
      <c r="FC67" s="132"/>
      <c r="FD67" s="132"/>
      <c r="FE67" s="132"/>
      <c r="FF67" s="132"/>
      <c r="FG67" s="132"/>
      <c r="FH67" s="132"/>
      <c r="FI67" s="132"/>
      <c r="FJ67" s="132"/>
      <c r="FK67" s="132"/>
      <c r="FL67" s="132"/>
      <c r="FM67" s="132"/>
      <c r="FN67" s="132"/>
      <c r="FO67" s="132"/>
      <c r="FP67" s="132"/>
      <c r="FQ67" s="132"/>
      <c r="FR67" s="132"/>
      <c r="FS67" s="132"/>
      <c r="FT67" s="132"/>
      <c r="FU67" s="132"/>
      <c r="FV67" s="132"/>
      <c r="FW67" s="132"/>
      <c r="FX67" s="132"/>
      <c r="FY67" s="132"/>
      <c r="FZ67" s="132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4"/>
      <c r="NG67" s="22"/>
      <c r="NH67" s="2"/>
      <c r="NI67" s="118"/>
      <c r="NJ67" s="119"/>
      <c r="NK67" s="119"/>
      <c r="NL67" s="119"/>
      <c r="NM67" s="119"/>
      <c r="NN67" s="119"/>
      <c r="NO67" s="119"/>
      <c r="NP67" s="119"/>
      <c r="NQ67" s="119"/>
      <c r="NR67" s="119"/>
      <c r="NS67" s="119"/>
      <c r="NT67" s="119"/>
      <c r="NU67" s="119"/>
      <c r="NV67" s="119"/>
      <c r="NW67" s="120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132"/>
      <c r="CV68" s="132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2"/>
      <c r="FX68" s="132"/>
      <c r="FY68" s="132"/>
      <c r="FZ68" s="132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4"/>
      <c r="NG68" s="22"/>
      <c r="NH68" s="2"/>
      <c r="NI68" s="118"/>
      <c r="NJ68" s="119"/>
      <c r="NK68" s="119"/>
      <c r="NL68" s="119"/>
      <c r="NM68" s="119"/>
      <c r="NN68" s="119"/>
      <c r="NO68" s="119"/>
      <c r="NP68" s="119"/>
      <c r="NQ68" s="119"/>
      <c r="NR68" s="119"/>
      <c r="NS68" s="119"/>
      <c r="NT68" s="119"/>
      <c r="NU68" s="119"/>
      <c r="NV68" s="119"/>
      <c r="NW68" s="120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132"/>
      <c r="CV69" s="132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2"/>
      <c r="FX69" s="132"/>
      <c r="FY69" s="132"/>
      <c r="FZ69" s="132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4"/>
      <c r="NG69" s="22"/>
      <c r="NH69" s="2"/>
      <c r="NI69" s="118"/>
      <c r="NJ69" s="119"/>
      <c r="NK69" s="119"/>
      <c r="NL69" s="119"/>
      <c r="NM69" s="119"/>
      <c r="NN69" s="119"/>
      <c r="NO69" s="119"/>
      <c r="NP69" s="119"/>
      <c r="NQ69" s="119"/>
      <c r="NR69" s="119"/>
      <c r="NS69" s="119"/>
      <c r="NT69" s="119"/>
      <c r="NU69" s="119"/>
      <c r="NV69" s="119"/>
      <c r="NW69" s="120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132"/>
      <c r="CV70" s="132"/>
      <c r="CW70" s="132"/>
      <c r="CX70" s="132"/>
      <c r="CY70" s="132"/>
      <c r="CZ70" s="132"/>
      <c r="DA70" s="132"/>
      <c r="DB70" s="132"/>
      <c r="DC70" s="132"/>
      <c r="DD70" s="132"/>
      <c r="DE70" s="132"/>
      <c r="DF70" s="132"/>
      <c r="DG70" s="132"/>
      <c r="DH70" s="132"/>
      <c r="DI70" s="132"/>
      <c r="DJ70" s="132"/>
      <c r="DK70" s="132"/>
      <c r="DL70" s="132"/>
      <c r="DM70" s="132"/>
      <c r="DN70" s="132"/>
      <c r="DO70" s="132"/>
      <c r="DP70" s="132"/>
      <c r="DQ70" s="132"/>
      <c r="DR70" s="132"/>
      <c r="DS70" s="132"/>
      <c r="DT70" s="132"/>
      <c r="DU70" s="132"/>
      <c r="DV70" s="132"/>
      <c r="DW70" s="132"/>
      <c r="DX70" s="132"/>
      <c r="DY70" s="132"/>
      <c r="DZ70" s="132"/>
      <c r="EA70" s="132"/>
      <c r="EB70" s="132"/>
      <c r="EC70" s="132"/>
      <c r="ED70" s="132"/>
      <c r="EE70" s="132"/>
      <c r="EF70" s="132"/>
      <c r="EG70" s="132"/>
      <c r="EH70" s="132"/>
      <c r="EI70" s="132"/>
      <c r="EJ70" s="132"/>
      <c r="EK70" s="132"/>
      <c r="EL70" s="132"/>
      <c r="EM70" s="132"/>
      <c r="EN70" s="132"/>
      <c r="EO70" s="132"/>
      <c r="EP70" s="132"/>
      <c r="EQ70" s="132"/>
      <c r="ER70" s="132"/>
      <c r="ES70" s="132"/>
      <c r="ET70" s="132"/>
      <c r="EU70" s="132"/>
      <c r="EV70" s="132"/>
      <c r="EW70" s="132"/>
      <c r="EX70" s="132"/>
      <c r="EY70" s="132"/>
      <c r="EZ70" s="132"/>
      <c r="FA70" s="132"/>
      <c r="FB70" s="132"/>
      <c r="FC70" s="132"/>
      <c r="FD70" s="132"/>
      <c r="FE70" s="132"/>
      <c r="FF70" s="132"/>
      <c r="FG70" s="132"/>
      <c r="FH70" s="132"/>
      <c r="FI70" s="132"/>
      <c r="FJ70" s="132"/>
      <c r="FK70" s="132"/>
      <c r="FL70" s="132"/>
      <c r="FM70" s="132"/>
      <c r="FN70" s="132"/>
      <c r="FO70" s="132"/>
      <c r="FP70" s="132"/>
      <c r="FQ70" s="132"/>
      <c r="FR70" s="132"/>
      <c r="FS70" s="132"/>
      <c r="FT70" s="132"/>
      <c r="FU70" s="132"/>
      <c r="FV70" s="132"/>
      <c r="FW70" s="132"/>
      <c r="FX70" s="132"/>
      <c r="FY70" s="132"/>
      <c r="FZ70" s="132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4"/>
      <c r="NG70" s="22"/>
      <c r="NH70" s="2"/>
      <c r="NI70" s="118"/>
      <c r="NJ70" s="119"/>
      <c r="NK70" s="119"/>
      <c r="NL70" s="119"/>
      <c r="NM70" s="119"/>
      <c r="NN70" s="119"/>
      <c r="NO70" s="119"/>
      <c r="NP70" s="119"/>
      <c r="NQ70" s="119"/>
      <c r="NR70" s="119"/>
      <c r="NS70" s="119"/>
      <c r="NT70" s="119"/>
      <c r="NU70" s="119"/>
      <c r="NV70" s="119"/>
      <c r="NW70" s="120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5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118"/>
      <c r="NJ71" s="119"/>
      <c r="NK71" s="119"/>
      <c r="NL71" s="119"/>
      <c r="NM71" s="119"/>
      <c r="NN71" s="119"/>
      <c r="NO71" s="119"/>
      <c r="NP71" s="119"/>
      <c r="NQ71" s="119"/>
      <c r="NR71" s="119"/>
      <c r="NS71" s="119"/>
      <c r="NT71" s="119"/>
      <c r="NU71" s="119"/>
      <c r="NV71" s="119"/>
      <c r="NW71" s="120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131" t="s">
        <v>34</v>
      </c>
      <c r="CV72" s="131"/>
      <c r="CW72" s="131"/>
      <c r="CX72" s="131"/>
      <c r="CY72" s="131"/>
      <c r="CZ72" s="131"/>
      <c r="DA72" s="131"/>
      <c r="DB72" s="131"/>
      <c r="DC72" s="131"/>
      <c r="DD72" s="131"/>
      <c r="DE72" s="131"/>
      <c r="DF72" s="131"/>
      <c r="DG72" s="131"/>
      <c r="DH72" s="131"/>
      <c r="DI72" s="131"/>
      <c r="DJ72" s="131"/>
      <c r="DK72" s="131"/>
      <c r="DL72" s="131"/>
      <c r="DM72" s="131"/>
      <c r="DN72" s="131"/>
      <c r="DO72" s="131"/>
      <c r="DP72" s="131"/>
      <c r="DQ72" s="131"/>
      <c r="DR72" s="131"/>
      <c r="DS72" s="131"/>
      <c r="DT72" s="131"/>
      <c r="DU72" s="131"/>
      <c r="DV72" s="131"/>
      <c r="DW72" s="131"/>
      <c r="DX72" s="131"/>
      <c r="DY72" s="131"/>
      <c r="DZ72" s="131"/>
      <c r="EA72" s="131"/>
      <c r="EB72" s="131"/>
      <c r="EC72" s="131"/>
      <c r="ED72" s="131"/>
      <c r="EE72" s="131"/>
      <c r="EF72" s="131"/>
      <c r="EG72" s="131"/>
      <c r="EH72" s="131"/>
      <c r="EI72" s="131"/>
      <c r="EJ72" s="131"/>
      <c r="EK72" s="131"/>
      <c r="EL72" s="131"/>
      <c r="EM72" s="131"/>
      <c r="EN72" s="131"/>
      <c r="EO72" s="131"/>
      <c r="EP72" s="131"/>
      <c r="EQ72" s="131"/>
      <c r="ER72" s="131"/>
      <c r="ES72" s="131"/>
      <c r="ET72" s="131"/>
      <c r="EU72" s="131"/>
      <c r="EV72" s="131"/>
      <c r="EW72" s="131"/>
      <c r="EX72" s="131"/>
      <c r="EY72" s="131"/>
      <c r="EZ72" s="131"/>
      <c r="FA72" s="131"/>
      <c r="FB72" s="131"/>
      <c r="FC72" s="131"/>
      <c r="FD72" s="131"/>
      <c r="FE72" s="131"/>
      <c r="FF72" s="131"/>
      <c r="FG72" s="131"/>
      <c r="FH72" s="131"/>
      <c r="FI72" s="131"/>
      <c r="FJ72" s="131"/>
      <c r="FK72" s="131"/>
      <c r="FL72" s="131"/>
      <c r="FM72" s="131"/>
      <c r="FN72" s="131"/>
      <c r="FO72" s="131"/>
      <c r="FP72" s="131"/>
      <c r="FQ72" s="131"/>
      <c r="FR72" s="131"/>
      <c r="FS72" s="131"/>
      <c r="FT72" s="131"/>
      <c r="FU72" s="131"/>
      <c r="FV72" s="131"/>
      <c r="FW72" s="131"/>
      <c r="FX72" s="131"/>
      <c r="FY72" s="131"/>
      <c r="FZ72" s="131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118"/>
      <c r="NJ72" s="119"/>
      <c r="NK72" s="119"/>
      <c r="NL72" s="119"/>
      <c r="NM72" s="119"/>
      <c r="NN72" s="119"/>
      <c r="NO72" s="119"/>
      <c r="NP72" s="119"/>
      <c r="NQ72" s="119"/>
      <c r="NR72" s="119"/>
      <c r="NS72" s="119"/>
      <c r="NT72" s="119"/>
      <c r="NU72" s="119"/>
      <c r="NV72" s="119"/>
      <c r="NW72" s="120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131"/>
      <c r="CV73" s="131"/>
      <c r="CW73" s="131"/>
      <c r="CX73" s="131"/>
      <c r="CY73" s="131"/>
      <c r="CZ73" s="131"/>
      <c r="DA73" s="131"/>
      <c r="DB73" s="131"/>
      <c r="DC73" s="131"/>
      <c r="DD73" s="131"/>
      <c r="DE73" s="131"/>
      <c r="DF73" s="131"/>
      <c r="DG73" s="131"/>
      <c r="DH73" s="131"/>
      <c r="DI73" s="131"/>
      <c r="DJ73" s="131"/>
      <c r="DK73" s="131"/>
      <c r="DL73" s="131"/>
      <c r="DM73" s="131"/>
      <c r="DN73" s="131"/>
      <c r="DO73" s="131"/>
      <c r="DP73" s="131"/>
      <c r="DQ73" s="131"/>
      <c r="DR73" s="131"/>
      <c r="DS73" s="131"/>
      <c r="DT73" s="131"/>
      <c r="DU73" s="131"/>
      <c r="DV73" s="131"/>
      <c r="DW73" s="131"/>
      <c r="DX73" s="131"/>
      <c r="DY73" s="131"/>
      <c r="DZ73" s="131"/>
      <c r="EA73" s="131"/>
      <c r="EB73" s="131"/>
      <c r="EC73" s="131"/>
      <c r="ED73" s="131"/>
      <c r="EE73" s="131"/>
      <c r="EF73" s="131"/>
      <c r="EG73" s="131"/>
      <c r="EH73" s="131"/>
      <c r="EI73" s="131"/>
      <c r="EJ73" s="131"/>
      <c r="EK73" s="131"/>
      <c r="EL73" s="131"/>
      <c r="EM73" s="131"/>
      <c r="EN73" s="131"/>
      <c r="EO73" s="131"/>
      <c r="EP73" s="131"/>
      <c r="EQ73" s="131"/>
      <c r="ER73" s="131"/>
      <c r="ES73" s="131"/>
      <c r="ET73" s="131"/>
      <c r="EU73" s="131"/>
      <c r="EV73" s="131"/>
      <c r="EW73" s="131"/>
      <c r="EX73" s="131"/>
      <c r="EY73" s="131"/>
      <c r="EZ73" s="131"/>
      <c r="FA73" s="131"/>
      <c r="FB73" s="131"/>
      <c r="FC73" s="131"/>
      <c r="FD73" s="131"/>
      <c r="FE73" s="131"/>
      <c r="FF73" s="131"/>
      <c r="FG73" s="131"/>
      <c r="FH73" s="131"/>
      <c r="FI73" s="131"/>
      <c r="FJ73" s="131"/>
      <c r="FK73" s="131"/>
      <c r="FL73" s="131"/>
      <c r="FM73" s="131"/>
      <c r="FN73" s="131"/>
      <c r="FO73" s="131"/>
      <c r="FP73" s="131"/>
      <c r="FQ73" s="131"/>
      <c r="FR73" s="131"/>
      <c r="FS73" s="131"/>
      <c r="FT73" s="131"/>
      <c r="FU73" s="131"/>
      <c r="FV73" s="131"/>
      <c r="FW73" s="131"/>
      <c r="FX73" s="131"/>
      <c r="FY73" s="131"/>
      <c r="FZ73" s="131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118"/>
      <c r="NJ73" s="119"/>
      <c r="NK73" s="119"/>
      <c r="NL73" s="119"/>
      <c r="NM73" s="119"/>
      <c r="NN73" s="119"/>
      <c r="NO73" s="119"/>
      <c r="NP73" s="119"/>
      <c r="NQ73" s="119"/>
      <c r="NR73" s="119"/>
      <c r="NS73" s="119"/>
      <c r="NT73" s="119"/>
      <c r="NU73" s="119"/>
      <c r="NV73" s="119"/>
      <c r="NW73" s="120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131"/>
      <c r="CV74" s="131"/>
      <c r="CW74" s="131"/>
      <c r="CX74" s="131"/>
      <c r="CY74" s="131"/>
      <c r="CZ74" s="131"/>
      <c r="DA74" s="131"/>
      <c r="DB74" s="131"/>
      <c r="DC74" s="131"/>
      <c r="DD74" s="131"/>
      <c r="DE74" s="131"/>
      <c r="DF74" s="131"/>
      <c r="DG74" s="131"/>
      <c r="DH74" s="131"/>
      <c r="DI74" s="131"/>
      <c r="DJ74" s="131"/>
      <c r="DK74" s="131"/>
      <c r="DL74" s="131"/>
      <c r="DM74" s="131"/>
      <c r="DN74" s="131"/>
      <c r="DO74" s="131"/>
      <c r="DP74" s="131"/>
      <c r="DQ74" s="131"/>
      <c r="DR74" s="131"/>
      <c r="DS74" s="131"/>
      <c r="DT74" s="131"/>
      <c r="DU74" s="131"/>
      <c r="DV74" s="131"/>
      <c r="DW74" s="131"/>
      <c r="DX74" s="131"/>
      <c r="DY74" s="131"/>
      <c r="DZ74" s="131"/>
      <c r="EA74" s="131"/>
      <c r="EB74" s="131"/>
      <c r="EC74" s="131"/>
      <c r="ED74" s="131"/>
      <c r="EE74" s="131"/>
      <c r="EF74" s="131"/>
      <c r="EG74" s="131"/>
      <c r="EH74" s="131"/>
      <c r="EI74" s="131"/>
      <c r="EJ74" s="131"/>
      <c r="EK74" s="131"/>
      <c r="EL74" s="131"/>
      <c r="EM74" s="131"/>
      <c r="EN74" s="131"/>
      <c r="EO74" s="131"/>
      <c r="EP74" s="131"/>
      <c r="EQ74" s="131"/>
      <c r="ER74" s="131"/>
      <c r="ES74" s="131"/>
      <c r="ET74" s="131"/>
      <c r="EU74" s="131"/>
      <c r="EV74" s="131"/>
      <c r="EW74" s="131"/>
      <c r="EX74" s="131"/>
      <c r="EY74" s="131"/>
      <c r="EZ74" s="131"/>
      <c r="FA74" s="131"/>
      <c r="FB74" s="131"/>
      <c r="FC74" s="131"/>
      <c r="FD74" s="131"/>
      <c r="FE74" s="131"/>
      <c r="FF74" s="131"/>
      <c r="FG74" s="131"/>
      <c r="FH74" s="131"/>
      <c r="FI74" s="131"/>
      <c r="FJ74" s="131"/>
      <c r="FK74" s="131"/>
      <c r="FL74" s="131"/>
      <c r="FM74" s="131"/>
      <c r="FN74" s="131"/>
      <c r="FO74" s="131"/>
      <c r="FP74" s="131"/>
      <c r="FQ74" s="131"/>
      <c r="FR74" s="131"/>
      <c r="FS74" s="131"/>
      <c r="FT74" s="131"/>
      <c r="FU74" s="131"/>
      <c r="FV74" s="131"/>
      <c r="FW74" s="131"/>
      <c r="FX74" s="131"/>
      <c r="FY74" s="131"/>
      <c r="FZ74" s="131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118"/>
      <c r="NJ74" s="119"/>
      <c r="NK74" s="119"/>
      <c r="NL74" s="119"/>
      <c r="NM74" s="119"/>
      <c r="NN74" s="119"/>
      <c r="NO74" s="119"/>
      <c r="NP74" s="119"/>
      <c r="NQ74" s="119"/>
      <c r="NR74" s="119"/>
      <c r="NS74" s="119"/>
      <c r="NT74" s="119"/>
      <c r="NU74" s="119"/>
      <c r="NV74" s="119"/>
      <c r="NW74" s="120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131"/>
      <c r="CV75" s="131"/>
      <c r="CW75" s="131"/>
      <c r="CX75" s="131"/>
      <c r="CY75" s="131"/>
      <c r="CZ75" s="131"/>
      <c r="DA75" s="131"/>
      <c r="DB75" s="131"/>
      <c r="DC75" s="131"/>
      <c r="DD75" s="131"/>
      <c r="DE75" s="131"/>
      <c r="DF75" s="131"/>
      <c r="DG75" s="131"/>
      <c r="DH75" s="131"/>
      <c r="DI75" s="131"/>
      <c r="DJ75" s="131"/>
      <c r="DK75" s="131"/>
      <c r="DL75" s="131"/>
      <c r="DM75" s="131"/>
      <c r="DN75" s="131"/>
      <c r="DO75" s="131"/>
      <c r="DP75" s="131"/>
      <c r="DQ75" s="131"/>
      <c r="DR75" s="131"/>
      <c r="DS75" s="131"/>
      <c r="DT75" s="131"/>
      <c r="DU75" s="131"/>
      <c r="DV75" s="131"/>
      <c r="DW75" s="131"/>
      <c r="DX75" s="131"/>
      <c r="DY75" s="131"/>
      <c r="DZ75" s="131"/>
      <c r="EA75" s="131"/>
      <c r="EB75" s="131"/>
      <c r="EC75" s="131"/>
      <c r="ED75" s="131"/>
      <c r="EE75" s="131"/>
      <c r="EF75" s="131"/>
      <c r="EG75" s="131"/>
      <c r="EH75" s="131"/>
      <c r="EI75" s="131"/>
      <c r="EJ75" s="131"/>
      <c r="EK75" s="131"/>
      <c r="EL75" s="131"/>
      <c r="EM75" s="131"/>
      <c r="EN75" s="131"/>
      <c r="EO75" s="131"/>
      <c r="EP75" s="131"/>
      <c r="EQ75" s="131"/>
      <c r="ER75" s="131"/>
      <c r="ES75" s="131"/>
      <c r="ET75" s="131"/>
      <c r="EU75" s="131"/>
      <c r="EV75" s="131"/>
      <c r="EW75" s="131"/>
      <c r="EX75" s="131"/>
      <c r="EY75" s="131"/>
      <c r="EZ75" s="131"/>
      <c r="FA75" s="131"/>
      <c r="FB75" s="131"/>
      <c r="FC75" s="131"/>
      <c r="FD75" s="131"/>
      <c r="FE75" s="131"/>
      <c r="FF75" s="131"/>
      <c r="FG75" s="131"/>
      <c r="FH75" s="131"/>
      <c r="FI75" s="131"/>
      <c r="FJ75" s="131"/>
      <c r="FK75" s="131"/>
      <c r="FL75" s="131"/>
      <c r="FM75" s="131"/>
      <c r="FN75" s="131"/>
      <c r="FO75" s="131"/>
      <c r="FP75" s="131"/>
      <c r="FQ75" s="131"/>
      <c r="FR75" s="131"/>
      <c r="FS75" s="131"/>
      <c r="FT75" s="131"/>
      <c r="FU75" s="131"/>
      <c r="FV75" s="131"/>
      <c r="FW75" s="131"/>
      <c r="FX75" s="131"/>
      <c r="FY75" s="131"/>
      <c r="FZ75" s="131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118"/>
      <c r="NJ75" s="119"/>
      <c r="NK75" s="119"/>
      <c r="NL75" s="119"/>
      <c r="NM75" s="119"/>
      <c r="NN75" s="119"/>
      <c r="NO75" s="119"/>
      <c r="NP75" s="119"/>
      <c r="NQ75" s="119"/>
      <c r="NR75" s="119"/>
      <c r="NS75" s="119"/>
      <c r="NT75" s="119"/>
      <c r="NU75" s="119"/>
      <c r="NV75" s="119"/>
      <c r="NW75" s="120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24">
        <f>データ!$B$11</f>
        <v>41640</v>
      </c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>
        <f>データ!$C$11</f>
        <v>42005</v>
      </c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>
        <f>データ!$D$11</f>
        <v>42370</v>
      </c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>
        <f>データ!$E$11</f>
        <v>42736</v>
      </c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>
        <f>データ!$F$11</f>
        <v>43101</v>
      </c>
      <c r="BW76" s="124"/>
      <c r="BX76" s="124"/>
      <c r="BY76" s="124"/>
      <c r="BZ76" s="124"/>
      <c r="CA76" s="124"/>
      <c r="CB76" s="124"/>
      <c r="CC76" s="124"/>
      <c r="CD76" s="124"/>
      <c r="CE76" s="124"/>
      <c r="CF76" s="124"/>
      <c r="CG76" s="124"/>
      <c r="CH76" s="124"/>
      <c r="CI76" s="124"/>
      <c r="CJ76" s="36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132">
        <f>データ!DJ6</f>
        <v>17428</v>
      </c>
      <c r="CV76" s="132"/>
      <c r="CW76" s="132"/>
      <c r="CX76" s="132"/>
      <c r="CY76" s="132"/>
      <c r="CZ76" s="132"/>
      <c r="DA76" s="132"/>
      <c r="DB76" s="132"/>
      <c r="DC76" s="132"/>
      <c r="DD76" s="132"/>
      <c r="DE76" s="132"/>
      <c r="DF76" s="132"/>
      <c r="DG76" s="132"/>
      <c r="DH76" s="132"/>
      <c r="DI76" s="132"/>
      <c r="DJ76" s="132"/>
      <c r="DK76" s="132"/>
      <c r="DL76" s="132"/>
      <c r="DM76" s="132"/>
      <c r="DN76" s="132"/>
      <c r="DO76" s="132"/>
      <c r="DP76" s="132"/>
      <c r="DQ76" s="132"/>
      <c r="DR76" s="132"/>
      <c r="DS76" s="132"/>
      <c r="DT76" s="132"/>
      <c r="DU76" s="132"/>
      <c r="DV76" s="132"/>
      <c r="DW76" s="132"/>
      <c r="DX76" s="132"/>
      <c r="DY76" s="132"/>
      <c r="DZ76" s="132"/>
      <c r="EA76" s="132"/>
      <c r="EB76" s="132"/>
      <c r="EC76" s="132"/>
      <c r="ED76" s="132"/>
      <c r="EE76" s="132"/>
      <c r="EF76" s="132"/>
      <c r="EG76" s="132"/>
      <c r="EH76" s="132"/>
      <c r="EI76" s="132"/>
      <c r="EJ76" s="132"/>
      <c r="EK76" s="132"/>
      <c r="EL76" s="132"/>
      <c r="EM76" s="132"/>
      <c r="EN76" s="132"/>
      <c r="EO76" s="132"/>
      <c r="EP76" s="132"/>
      <c r="EQ76" s="132"/>
      <c r="ER76" s="132"/>
      <c r="ES76" s="132"/>
      <c r="ET76" s="132"/>
      <c r="EU76" s="132"/>
      <c r="EV76" s="132"/>
      <c r="EW76" s="132"/>
      <c r="EX76" s="132"/>
      <c r="EY76" s="132"/>
      <c r="EZ76" s="132"/>
      <c r="FA76" s="132"/>
      <c r="FB76" s="132"/>
      <c r="FC76" s="132"/>
      <c r="FD76" s="132"/>
      <c r="FE76" s="132"/>
      <c r="FF76" s="132"/>
      <c r="FG76" s="132"/>
      <c r="FH76" s="132"/>
      <c r="FI76" s="132"/>
      <c r="FJ76" s="132"/>
      <c r="FK76" s="132"/>
      <c r="FL76" s="132"/>
      <c r="FM76" s="132"/>
      <c r="FN76" s="132"/>
      <c r="FO76" s="132"/>
      <c r="FP76" s="132"/>
      <c r="FQ76" s="132"/>
      <c r="FR76" s="132"/>
      <c r="FS76" s="132"/>
      <c r="FT76" s="132"/>
      <c r="FU76" s="132"/>
      <c r="FV76" s="132"/>
      <c r="FW76" s="132"/>
      <c r="FX76" s="132"/>
      <c r="FY76" s="132"/>
      <c r="FZ76" s="132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124">
        <f>データ!$B$11</f>
        <v>41640</v>
      </c>
      <c r="GU76" s="124"/>
      <c r="GV76" s="124"/>
      <c r="GW76" s="124"/>
      <c r="GX76" s="124"/>
      <c r="GY76" s="124"/>
      <c r="GZ76" s="124"/>
      <c r="HA76" s="124"/>
      <c r="HB76" s="124"/>
      <c r="HC76" s="124"/>
      <c r="HD76" s="124"/>
      <c r="HE76" s="124"/>
      <c r="HF76" s="124"/>
      <c r="HG76" s="124"/>
      <c r="HH76" s="124">
        <f>データ!$C$11</f>
        <v>42005</v>
      </c>
      <c r="HI76" s="124"/>
      <c r="HJ76" s="124"/>
      <c r="HK76" s="124"/>
      <c r="HL76" s="124"/>
      <c r="HM76" s="124"/>
      <c r="HN76" s="124"/>
      <c r="HO76" s="124"/>
      <c r="HP76" s="124"/>
      <c r="HQ76" s="124"/>
      <c r="HR76" s="124"/>
      <c r="HS76" s="124"/>
      <c r="HT76" s="124"/>
      <c r="HU76" s="124"/>
      <c r="HV76" s="124">
        <f>データ!$D$11</f>
        <v>42370</v>
      </c>
      <c r="HW76" s="124"/>
      <c r="HX76" s="124"/>
      <c r="HY76" s="124"/>
      <c r="HZ76" s="124"/>
      <c r="IA76" s="124"/>
      <c r="IB76" s="124"/>
      <c r="IC76" s="124"/>
      <c r="ID76" s="124"/>
      <c r="IE76" s="124"/>
      <c r="IF76" s="124"/>
      <c r="IG76" s="124"/>
      <c r="IH76" s="124"/>
      <c r="II76" s="124"/>
      <c r="IJ76" s="124">
        <f>データ!$E$11</f>
        <v>42736</v>
      </c>
      <c r="IK76" s="124"/>
      <c r="IL76" s="124"/>
      <c r="IM76" s="124"/>
      <c r="IN76" s="124"/>
      <c r="IO76" s="124"/>
      <c r="IP76" s="124"/>
      <c r="IQ76" s="124"/>
      <c r="IR76" s="124"/>
      <c r="IS76" s="124"/>
      <c r="IT76" s="124"/>
      <c r="IU76" s="124"/>
      <c r="IV76" s="124"/>
      <c r="IW76" s="124"/>
      <c r="IX76" s="124">
        <f>データ!$F$11</f>
        <v>43101</v>
      </c>
      <c r="IY76" s="124"/>
      <c r="IZ76" s="124"/>
      <c r="JA76" s="124"/>
      <c r="JB76" s="124"/>
      <c r="JC76" s="124"/>
      <c r="JD76" s="124"/>
      <c r="JE76" s="124"/>
      <c r="JF76" s="124"/>
      <c r="JG76" s="124"/>
      <c r="JH76" s="124"/>
      <c r="JI76" s="124"/>
      <c r="JJ76" s="124"/>
      <c r="JK76" s="124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124">
        <f>データ!$B$11</f>
        <v>41640</v>
      </c>
      <c r="KI76" s="124"/>
      <c r="KJ76" s="124"/>
      <c r="KK76" s="124"/>
      <c r="KL76" s="124"/>
      <c r="KM76" s="124"/>
      <c r="KN76" s="124"/>
      <c r="KO76" s="124"/>
      <c r="KP76" s="124"/>
      <c r="KQ76" s="124"/>
      <c r="KR76" s="124"/>
      <c r="KS76" s="124"/>
      <c r="KT76" s="124"/>
      <c r="KU76" s="124"/>
      <c r="KV76" s="124">
        <f>データ!$C$11</f>
        <v>42005</v>
      </c>
      <c r="KW76" s="124"/>
      <c r="KX76" s="124"/>
      <c r="KY76" s="124"/>
      <c r="KZ76" s="124"/>
      <c r="LA76" s="124"/>
      <c r="LB76" s="124"/>
      <c r="LC76" s="124"/>
      <c r="LD76" s="124"/>
      <c r="LE76" s="124"/>
      <c r="LF76" s="124"/>
      <c r="LG76" s="124"/>
      <c r="LH76" s="124"/>
      <c r="LI76" s="124"/>
      <c r="LJ76" s="124">
        <f>データ!$D$11</f>
        <v>42370</v>
      </c>
      <c r="LK76" s="124"/>
      <c r="LL76" s="124"/>
      <c r="LM76" s="124"/>
      <c r="LN76" s="124"/>
      <c r="LO76" s="124"/>
      <c r="LP76" s="124"/>
      <c r="LQ76" s="124"/>
      <c r="LR76" s="124"/>
      <c r="LS76" s="124"/>
      <c r="LT76" s="124"/>
      <c r="LU76" s="124"/>
      <c r="LV76" s="124"/>
      <c r="LW76" s="124"/>
      <c r="LX76" s="124">
        <f>データ!$E$11</f>
        <v>42736</v>
      </c>
      <c r="LY76" s="124"/>
      <c r="LZ76" s="124"/>
      <c r="MA76" s="124"/>
      <c r="MB76" s="124"/>
      <c r="MC76" s="124"/>
      <c r="MD76" s="124"/>
      <c r="ME76" s="124"/>
      <c r="MF76" s="124"/>
      <c r="MG76" s="124"/>
      <c r="MH76" s="124"/>
      <c r="MI76" s="124"/>
      <c r="MJ76" s="124"/>
      <c r="MK76" s="124"/>
      <c r="ML76" s="124">
        <f>データ!$F$11</f>
        <v>43101</v>
      </c>
      <c r="MM76" s="124"/>
      <c r="MN76" s="124"/>
      <c r="MO76" s="124"/>
      <c r="MP76" s="124"/>
      <c r="MQ76" s="124"/>
      <c r="MR76" s="124"/>
      <c r="MS76" s="124"/>
      <c r="MT76" s="124"/>
      <c r="MU76" s="124"/>
      <c r="MV76" s="124"/>
      <c r="MW76" s="124"/>
      <c r="MX76" s="124"/>
      <c r="MY76" s="124"/>
      <c r="MZ76" s="4"/>
      <c r="NA76" s="4"/>
      <c r="NB76" s="4"/>
      <c r="NC76" s="4"/>
      <c r="ND76" s="4"/>
      <c r="NE76" s="4"/>
      <c r="NF76" s="37"/>
      <c r="NG76" s="22"/>
      <c r="NH76" s="2"/>
      <c r="NI76" s="118"/>
      <c r="NJ76" s="119"/>
      <c r="NK76" s="119"/>
      <c r="NL76" s="119"/>
      <c r="NM76" s="119"/>
      <c r="NN76" s="119"/>
      <c r="NO76" s="119"/>
      <c r="NP76" s="119"/>
      <c r="NQ76" s="119"/>
      <c r="NR76" s="119"/>
      <c r="NS76" s="119"/>
      <c r="NT76" s="119"/>
      <c r="NU76" s="119"/>
      <c r="NV76" s="119"/>
      <c r="NW76" s="120"/>
    </row>
    <row r="77" spans="1:387" ht="13.5" customHeight="1" x14ac:dyDescent="0.15">
      <c r="A77" s="2"/>
      <c r="B77" s="21"/>
      <c r="C77" s="4"/>
      <c r="D77" s="4"/>
      <c r="E77" s="4"/>
      <c r="F77" s="4"/>
      <c r="I77" s="126" t="s">
        <v>27</v>
      </c>
      <c r="J77" s="126"/>
      <c r="K77" s="126"/>
      <c r="L77" s="126"/>
      <c r="M77" s="126"/>
      <c r="N77" s="126"/>
      <c r="O77" s="126"/>
      <c r="P77" s="126"/>
      <c r="Q77" s="126"/>
      <c r="R77" s="133" t="str">
        <f>データ!CX7</f>
        <v xml:space="preserve"> </v>
      </c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 t="str">
        <f>データ!CY7</f>
        <v xml:space="preserve"> </v>
      </c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 t="str">
        <f>データ!CZ7</f>
        <v xml:space="preserve"> </v>
      </c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 t="str">
        <f>データ!DA7</f>
        <v xml:space="preserve"> </v>
      </c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 t="str">
        <f>データ!DB7</f>
        <v xml:space="preserve"> </v>
      </c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36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132"/>
      <c r="CV77" s="132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2"/>
      <c r="FX77" s="132"/>
      <c r="FY77" s="132"/>
      <c r="FZ77" s="132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126" t="s">
        <v>27</v>
      </c>
      <c r="GL77" s="126"/>
      <c r="GM77" s="126"/>
      <c r="GN77" s="126"/>
      <c r="GO77" s="126"/>
      <c r="GP77" s="126"/>
      <c r="GQ77" s="126"/>
      <c r="GR77" s="126"/>
      <c r="GS77" s="126"/>
      <c r="GT77" s="133" t="str">
        <f>データ!DK7</f>
        <v xml:space="preserve"> </v>
      </c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 t="str">
        <f>データ!DL7</f>
        <v xml:space="preserve"> </v>
      </c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 t="str">
        <f>データ!DM7</f>
        <v xml:space="preserve"> </v>
      </c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 t="str">
        <f>データ!DN7</f>
        <v xml:space="preserve"> </v>
      </c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 t="str">
        <f>データ!DO7</f>
        <v xml:space="preserve"> </v>
      </c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126" t="s">
        <v>27</v>
      </c>
      <c r="JZ77" s="126"/>
      <c r="KA77" s="126"/>
      <c r="KB77" s="126"/>
      <c r="KC77" s="126"/>
      <c r="KD77" s="126"/>
      <c r="KE77" s="126"/>
      <c r="KF77" s="126"/>
      <c r="KG77" s="126"/>
      <c r="KH77" s="125">
        <f>データ!DV7</f>
        <v>0</v>
      </c>
      <c r="KI77" s="125"/>
      <c r="KJ77" s="125"/>
      <c r="KK77" s="125"/>
      <c r="KL77" s="125"/>
      <c r="KM77" s="125"/>
      <c r="KN77" s="125"/>
      <c r="KO77" s="125"/>
      <c r="KP77" s="125"/>
      <c r="KQ77" s="125"/>
      <c r="KR77" s="125"/>
      <c r="KS77" s="125"/>
      <c r="KT77" s="125"/>
      <c r="KU77" s="125"/>
      <c r="KV77" s="125">
        <f>データ!DW7</f>
        <v>0</v>
      </c>
      <c r="KW77" s="125"/>
      <c r="KX77" s="125"/>
      <c r="KY77" s="125"/>
      <c r="KZ77" s="125"/>
      <c r="LA77" s="125"/>
      <c r="LB77" s="125"/>
      <c r="LC77" s="125"/>
      <c r="LD77" s="125"/>
      <c r="LE77" s="125"/>
      <c r="LF77" s="125"/>
      <c r="LG77" s="125"/>
      <c r="LH77" s="125"/>
      <c r="LI77" s="125"/>
      <c r="LJ77" s="125">
        <f>データ!DX7</f>
        <v>0</v>
      </c>
      <c r="LK77" s="125"/>
      <c r="LL77" s="125"/>
      <c r="LM77" s="125"/>
      <c r="LN77" s="125"/>
      <c r="LO77" s="125"/>
      <c r="LP77" s="125"/>
      <c r="LQ77" s="125"/>
      <c r="LR77" s="125"/>
      <c r="LS77" s="125"/>
      <c r="LT77" s="125"/>
      <c r="LU77" s="125"/>
      <c r="LV77" s="125"/>
      <c r="LW77" s="125"/>
      <c r="LX77" s="125">
        <f>データ!DY7</f>
        <v>0</v>
      </c>
      <c r="LY77" s="125"/>
      <c r="LZ77" s="125"/>
      <c r="MA77" s="125"/>
      <c r="MB77" s="125"/>
      <c r="MC77" s="125"/>
      <c r="MD77" s="125"/>
      <c r="ME77" s="125"/>
      <c r="MF77" s="125"/>
      <c r="MG77" s="125"/>
      <c r="MH77" s="125"/>
      <c r="MI77" s="125"/>
      <c r="MJ77" s="125"/>
      <c r="MK77" s="125"/>
      <c r="ML77" s="125">
        <f>データ!DZ7</f>
        <v>0</v>
      </c>
      <c r="MM77" s="125"/>
      <c r="MN77" s="125"/>
      <c r="MO77" s="125"/>
      <c r="MP77" s="125"/>
      <c r="MQ77" s="125"/>
      <c r="MR77" s="125"/>
      <c r="MS77" s="125"/>
      <c r="MT77" s="125"/>
      <c r="MU77" s="125"/>
      <c r="MV77" s="125"/>
      <c r="MW77" s="125"/>
      <c r="MX77" s="125"/>
      <c r="MY77" s="125"/>
      <c r="MZ77" s="4"/>
      <c r="NA77" s="4"/>
      <c r="NB77" s="4"/>
      <c r="NC77" s="4"/>
      <c r="ND77" s="4"/>
      <c r="NE77" s="4"/>
      <c r="NF77" s="37"/>
      <c r="NG77" s="22"/>
      <c r="NH77" s="2"/>
      <c r="NI77" s="118"/>
      <c r="NJ77" s="119"/>
      <c r="NK77" s="119"/>
      <c r="NL77" s="119"/>
      <c r="NM77" s="119"/>
      <c r="NN77" s="119"/>
      <c r="NO77" s="119"/>
      <c r="NP77" s="119"/>
      <c r="NQ77" s="119"/>
      <c r="NR77" s="119"/>
      <c r="NS77" s="119"/>
      <c r="NT77" s="119"/>
      <c r="NU77" s="119"/>
      <c r="NV77" s="119"/>
      <c r="NW77" s="120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126" t="s">
        <v>29</v>
      </c>
      <c r="J78" s="126"/>
      <c r="K78" s="126"/>
      <c r="L78" s="126"/>
      <c r="M78" s="126"/>
      <c r="N78" s="126"/>
      <c r="O78" s="126"/>
      <c r="P78" s="126"/>
      <c r="Q78" s="126"/>
      <c r="R78" s="133" t="str">
        <f>データ!DC7</f>
        <v xml:space="preserve"> </v>
      </c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 t="str">
        <f>データ!DD7</f>
        <v xml:space="preserve"> </v>
      </c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 t="str">
        <f>データ!DE7</f>
        <v xml:space="preserve"> </v>
      </c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 t="str">
        <f>データ!DF7</f>
        <v xml:space="preserve"> </v>
      </c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 t="str">
        <f>データ!DG7</f>
        <v xml:space="preserve"> </v>
      </c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36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132"/>
      <c r="CV78" s="132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2"/>
      <c r="FX78" s="132"/>
      <c r="FY78" s="132"/>
      <c r="FZ78" s="132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126" t="s">
        <v>29</v>
      </c>
      <c r="GL78" s="126"/>
      <c r="GM78" s="126"/>
      <c r="GN78" s="126"/>
      <c r="GO78" s="126"/>
      <c r="GP78" s="126"/>
      <c r="GQ78" s="126"/>
      <c r="GR78" s="126"/>
      <c r="GS78" s="126"/>
      <c r="GT78" s="133" t="str">
        <f>データ!DP7</f>
        <v xml:space="preserve"> </v>
      </c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 t="str">
        <f>データ!DQ7</f>
        <v xml:space="preserve"> </v>
      </c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 t="str">
        <f>データ!DR7</f>
        <v xml:space="preserve"> </v>
      </c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 t="str">
        <f>データ!DS7</f>
        <v xml:space="preserve"> </v>
      </c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 t="str">
        <f>データ!DT7</f>
        <v xml:space="preserve"> </v>
      </c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126" t="s">
        <v>29</v>
      </c>
      <c r="JZ78" s="126"/>
      <c r="KA78" s="126"/>
      <c r="KB78" s="126"/>
      <c r="KC78" s="126"/>
      <c r="KD78" s="126"/>
      <c r="KE78" s="126"/>
      <c r="KF78" s="126"/>
      <c r="KG78" s="126"/>
      <c r="KH78" s="125">
        <f>データ!EA7</f>
        <v>34.1</v>
      </c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5"/>
      <c r="KV78" s="125">
        <f>データ!EB7</f>
        <v>20.3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5">
        <f>データ!EC7</f>
        <v>44.7</v>
      </c>
      <c r="LK78" s="125"/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>
        <f>データ!ED7</f>
        <v>33.299999999999997</v>
      </c>
      <c r="LY78" s="125"/>
      <c r="LZ78" s="125"/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>
        <f>データ!EE7</f>
        <v>536.70000000000005</v>
      </c>
      <c r="MM78" s="125"/>
      <c r="MN78" s="125"/>
      <c r="MO78" s="125"/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4"/>
      <c r="NA78" s="4"/>
      <c r="NB78" s="4"/>
      <c r="NC78" s="4"/>
      <c r="ND78" s="4"/>
      <c r="NE78" s="4"/>
      <c r="NF78" s="37"/>
      <c r="NG78" s="22"/>
      <c r="NH78" s="2"/>
      <c r="NI78" s="118"/>
      <c r="NJ78" s="119"/>
      <c r="NK78" s="119"/>
      <c r="NL78" s="119"/>
      <c r="NM78" s="119"/>
      <c r="NN78" s="119"/>
      <c r="NO78" s="119"/>
      <c r="NP78" s="119"/>
      <c r="NQ78" s="119"/>
      <c r="NR78" s="119"/>
      <c r="NS78" s="119"/>
      <c r="NT78" s="119"/>
      <c r="NU78" s="119"/>
      <c r="NV78" s="119"/>
      <c r="NW78" s="120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132"/>
      <c r="CV79" s="132"/>
      <c r="CW79" s="132"/>
      <c r="CX79" s="132"/>
      <c r="CY79" s="132"/>
      <c r="CZ79" s="132"/>
      <c r="DA79" s="132"/>
      <c r="DB79" s="132"/>
      <c r="DC79" s="132"/>
      <c r="DD79" s="132"/>
      <c r="DE79" s="132"/>
      <c r="DF79" s="132"/>
      <c r="DG79" s="132"/>
      <c r="DH79" s="132"/>
      <c r="DI79" s="132"/>
      <c r="DJ79" s="132"/>
      <c r="DK79" s="132"/>
      <c r="DL79" s="132"/>
      <c r="DM79" s="132"/>
      <c r="DN79" s="132"/>
      <c r="DO79" s="132"/>
      <c r="DP79" s="132"/>
      <c r="DQ79" s="132"/>
      <c r="DR79" s="132"/>
      <c r="DS79" s="132"/>
      <c r="DT79" s="132"/>
      <c r="DU79" s="132"/>
      <c r="DV79" s="132"/>
      <c r="DW79" s="132"/>
      <c r="DX79" s="132"/>
      <c r="DY79" s="132"/>
      <c r="DZ79" s="132"/>
      <c r="EA79" s="132"/>
      <c r="EB79" s="132"/>
      <c r="EC79" s="132"/>
      <c r="ED79" s="132"/>
      <c r="EE79" s="132"/>
      <c r="EF79" s="132"/>
      <c r="EG79" s="132"/>
      <c r="EH79" s="132"/>
      <c r="EI79" s="132"/>
      <c r="EJ79" s="132"/>
      <c r="EK79" s="132"/>
      <c r="EL79" s="132"/>
      <c r="EM79" s="132"/>
      <c r="EN79" s="132"/>
      <c r="EO79" s="132"/>
      <c r="EP79" s="132"/>
      <c r="EQ79" s="132"/>
      <c r="ER79" s="132"/>
      <c r="ES79" s="132"/>
      <c r="ET79" s="132"/>
      <c r="EU79" s="132"/>
      <c r="EV79" s="132"/>
      <c r="EW79" s="132"/>
      <c r="EX79" s="132"/>
      <c r="EY79" s="132"/>
      <c r="EZ79" s="132"/>
      <c r="FA79" s="132"/>
      <c r="FB79" s="132"/>
      <c r="FC79" s="132"/>
      <c r="FD79" s="132"/>
      <c r="FE79" s="132"/>
      <c r="FF79" s="132"/>
      <c r="FG79" s="132"/>
      <c r="FH79" s="132"/>
      <c r="FI79" s="132"/>
      <c r="FJ79" s="132"/>
      <c r="FK79" s="132"/>
      <c r="FL79" s="132"/>
      <c r="FM79" s="132"/>
      <c r="FN79" s="132"/>
      <c r="FO79" s="132"/>
      <c r="FP79" s="132"/>
      <c r="FQ79" s="132"/>
      <c r="FR79" s="132"/>
      <c r="FS79" s="132"/>
      <c r="FT79" s="132"/>
      <c r="FU79" s="132"/>
      <c r="FV79" s="132"/>
      <c r="FW79" s="132"/>
      <c r="FX79" s="132"/>
      <c r="FY79" s="132"/>
      <c r="FZ79" s="132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7"/>
      <c r="NG79" s="22"/>
      <c r="NH79" s="2"/>
      <c r="NI79" s="118"/>
      <c r="NJ79" s="119"/>
      <c r="NK79" s="119"/>
      <c r="NL79" s="119"/>
      <c r="NM79" s="119"/>
      <c r="NN79" s="119"/>
      <c r="NO79" s="119"/>
      <c r="NP79" s="119"/>
      <c r="NQ79" s="119"/>
      <c r="NR79" s="119"/>
      <c r="NS79" s="119"/>
      <c r="NT79" s="119"/>
      <c r="NU79" s="119"/>
      <c r="NV79" s="119"/>
      <c r="NW79" s="120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4"/>
      <c r="JP80" s="4"/>
      <c r="JQ80" s="4"/>
      <c r="JR80" s="4"/>
      <c r="JS80" s="4"/>
      <c r="JT80" s="4"/>
      <c r="JU80" s="4"/>
      <c r="JV80" s="4"/>
      <c r="JW80" s="4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  <c r="LQ80" s="23"/>
      <c r="LR80" s="23"/>
      <c r="LS80" s="23"/>
      <c r="LT80" s="23"/>
      <c r="LU80" s="23"/>
      <c r="LV80" s="23"/>
      <c r="LW80" s="23"/>
      <c r="LX80" s="23"/>
      <c r="LY80" s="23"/>
      <c r="LZ80" s="23"/>
      <c r="MA80" s="23"/>
      <c r="MB80" s="23"/>
      <c r="MC80" s="23"/>
      <c r="MD80" s="23"/>
      <c r="ME80" s="23"/>
      <c r="MF80" s="23"/>
      <c r="MG80" s="23"/>
      <c r="MH80" s="23"/>
      <c r="MI80" s="23"/>
      <c r="MJ80" s="23"/>
      <c r="MK80" s="23"/>
      <c r="ML80" s="23"/>
      <c r="MM80" s="23"/>
      <c r="MN80" s="23"/>
      <c r="MO80" s="23"/>
      <c r="MP80" s="23"/>
      <c r="MQ80" s="23"/>
      <c r="MR80" s="23"/>
      <c r="MS80" s="23"/>
      <c r="MT80" s="23"/>
      <c r="MU80" s="23"/>
      <c r="MV80" s="23"/>
      <c r="MW80" s="23"/>
      <c r="MX80" s="23"/>
      <c r="MY80" s="23"/>
      <c r="MZ80" s="23"/>
      <c r="NA80" s="23"/>
      <c r="NB80" s="23"/>
      <c r="NC80" s="23"/>
      <c r="ND80" s="23"/>
      <c r="NE80" s="23"/>
      <c r="NF80" s="23"/>
      <c r="NG80" s="22"/>
      <c r="NH80" s="2"/>
      <c r="NI80" s="118"/>
      <c r="NJ80" s="119"/>
      <c r="NK80" s="119"/>
      <c r="NL80" s="119"/>
      <c r="NM80" s="119"/>
      <c r="NN80" s="119"/>
      <c r="NO80" s="119"/>
      <c r="NP80" s="119"/>
      <c r="NQ80" s="119"/>
      <c r="NR80" s="119"/>
      <c r="NS80" s="119"/>
      <c r="NT80" s="119"/>
      <c r="NU80" s="119"/>
      <c r="NV80" s="119"/>
      <c r="NW80" s="120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4"/>
      <c r="JP81" s="4"/>
      <c r="JQ81" s="4"/>
      <c r="JR81" s="4"/>
      <c r="JS81" s="4"/>
      <c r="JT81" s="4"/>
      <c r="JU81" s="4"/>
      <c r="JV81" s="4"/>
      <c r="JW81" s="4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  <c r="ME81" s="23"/>
      <c r="MF81" s="23"/>
      <c r="MG81" s="23"/>
      <c r="MH81" s="23"/>
      <c r="MI81" s="23"/>
      <c r="MJ81" s="23"/>
      <c r="MK81" s="23"/>
      <c r="ML81" s="23"/>
      <c r="MM81" s="23"/>
      <c r="MN81" s="23"/>
      <c r="MO81" s="23"/>
      <c r="MP81" s="23"/>
      <c r="MQ81" s="23"/>
      <c r="MR81" s="23"/>
      <c r="MS81" s="23"/>
      <c r="MT81" s="23"/>
      <c r="MU81" s="23"/>
      <c r="MV81" s="23"/>
      <c r="MW81" s="23"/>
      <c r="MX81" s="23"/>
      <c r="MY81" s="23"/>
      <c r="MZ81" s="23"/>
      <c r="NA81" s="23"/>
      <c r="NB81" s="23"/>
      <c r="NC81" s="23"/>
      <c r="ND81" s="23"/>
      <c r="NE81" s="23"/>
      <c r="NF81" s="23"/>
      <c r="NG81" s="22"/>
      <c r="NH81" s="2"/>
      <c r="NI81" s="118"/>
      <c r="NJ81" s="119"/>
      <c r="NK81" s="119"/>
      <c r="NL81" s="119"/>
      <c r="NM81" s="119"/>
      <c r="NN81" s="119"/>
      <c r="NO81" s="119"/>
      <c r="NP81" s="119"/>
      <c r="NQ81" s="119"/>
      <c r="NR81" s="119"/>
      <c r="NS81" s="119"/>
      <c r="NT81" s="119"/>
      <c r="NU81" s="119"/>
      <c r="NV81" s="119"/>
      <c r="NW81" s="120"/>
    </row>
    <row r="82" spans="1:387" ht="13.5" customHeight="1" x14ac:dyDescent="0.15">
      <c r="A82" s="2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  <c r="KS82" s="30"/>
      <c r="KT82" s="30"/>
      <c r="KU82" s="30"/>
      <c r="KV82" s="30"/>
      <c r="KW82" s="30"/>
      <c r="KX82" s="30"/>
      <c r="KY82" s="30"/>
      <c r="KZ82" s="30"/>
      <c r="LA82" s="30"/>
      <c r="LB82" s="30"/>
      <c r="LC82" s="30"/>
      <c r="LD82" s="30"/>
      <c r="LE82" s="30"/>
      <c r="LF82" s="30"/>
      <c r="LG82" s="30"/>
      <c r="LH82" s="30"/>
      <c r="LI82" s="30"/>
      <c r="LJ82" s="30"/>
      <c r="LK82" s="30"/>
      <c r="LL82" s="30"/>
      <c r="LM82" s="30"/>
      <c r="LN82" s="30"/>
      <c r="LO82" s="30"/>
      <c r="LP82" s="30"/>
      <c r="LQ82" s="30"/>
      <c r="LR82" s="30"/>
      <c r="LS82" s="30"/>
      <c r="LT82" s="30"/>
      <c r="LU82" s="30"/>
      <c r="LV82" s="30"/>
      <c r="LW82" s="30"/>
      <c r="LX82" s="30"/>
      <c r="LY82" s="30"/>
      <c r="LZ82" s="30"/>
      <c r="MA82" s="30"/>
      <c r="MB82" s="30"/>
      <c r="MC82" s="30"/>
      <c r="MD82" s="30"/>
      <c r="ME82" s="30"/>
      <c r="MF82" s="30"/>
      <c r="MG82" s="30"/>
      <c r="MH82" s="30"/>
      <c r="MI82" s="30"/>
      <c r="MJ82" s="30"/>
      <c r="MK82" s="30"/>
      <c r="ML82" s="30"/>
      <c r="MM82" s="30"/>
      <c r="MN82" s="30"/>
      <c r="MO82" s="30"/>
      <c r="MP82" s="30"/>
      <c r="MQ82" s="30"/>
      <c r="MR82" s="30"/>
      <c r="MS82" s="30"/>
      <c r="MT82" s="30"/>
      <c r="MU82" s="30"/>
      <c r="MV82" s="30"/>
      <c r="MW82" s="30"/>
      <c r="MX82" s="30"/>
      <c r="MY82" s="30"/>
      <c r="MZ82" s="30"/>
      <c r="NA82" s="30"/>
      <c r="NB82" s="30"/>
      <c r="NC82" s="30"/>
      <c r="ND82" s="30"/>
      <c r="NE82" s="30"/>
      <c r="NF82" s="30"/>
      <c r="NG82" s="31"/>
      <c r="NH82" s="2"/>
      <c r="NI82" s="121"/>
      <c r="NJ82" s="122"/>
      <c r="NK82" s="122"/>
      <c r="NL82" s="122"/>
      <c r="NM82" s="122"/>
      <c r="NN82" s="122"/>
      <c r="NO82" s="122"/>
      <c r="NP82" s="122"/>
      <c r="NQ82" s="122"/>
      <c r="NR82" s="122"/>
      <c r="NS82" s="122"/>
      <c r="NT82" s="122"/>
      <c r="NU82" s="122"/>
      <c r="NV82" s="122"/>
      <c r="NW82" s="123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8" t="s">
        <v>35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</row>
    <row r="87" spans="1:387" hidden="1" x14ac:dyDescent="0.15">
      <c r="B87" s="38" t="s">
        <v>36</v>
      </c>
      <c r="C87" s="39" t="s">
        <v>37</v>
      </c>
      <c r="D87" s="39" t="s">
        <v>38</v>
      </c>
      <c r="E87" s="39" t="s">
        <v>39</v>
      </c>
      <c r="F87" s="39" t="s">
        <v>40</v>
      </c>
      <c r="G87" s="39" t="s">
        <v>41</v>
      </c>
      <c r="H87" s="39" t="s">
        <v>42</v>
      </c>
      <c r="I87" s="39" t="s">
        <v>43</v>
      </c>
      <c r="J87" s="39" t="s">
        <v>44</v>
      </c>
      <c r="K87" s="39" t="s">
        <v>45</v>
      </c>
      <c r="L87" s="39" t="s">
        <v>46</v>
      </c>
      <c r="M87" s="39" t="s">
        <v>47</v>
      </c>
      <c r="N87" s="39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</row>
    <row r="88" spans="1:387" hidden="1" x14ac:dyDescent="0.15">
      <c r="B88" s="38" t="str">
        <f>データ!AI6</f>
        <v>【112.0】</v>
      </c>
      <c r="C88" s="39" t="str">
        <f>データ!AT6</f>
        <v>【19.5】</v>
      </c>
      <c r="D88" s="39" t="str">
        <f>データ!BE6</f>
        <v>【4,220】</v>
      </c>
      <c r="E88" s="39" t="str">
        <f>データ!BP6</f>
        <v>【22.1】</v>
      </c>
      <c r="F88" s="39" t="str">
        <f>データ!CA6</f>
        <v>【32.5】</v>
      </c>
      <c r="G88" s="39" t="str">
        <f>データ!CL6</f>
        <v>【△106.0】</v>
      </c>
      <c r="H88" s="39" t="str">
        <f>データ!CW6</f>
        <v>【△5,790】</v>
      </c>
      <c r="I88" s="39" t="str">
        <f>データ!DH6</f>
        <v xml:space="preserve"> </v>
      </c>
      <c r="J88" s="39" t="s">
        <v>48</v>
      </c>
      <c r="K88" s="39" t="s">
        <v>48</v>
      </c>
      <c r="L88" s="39" t="str">
        <f>データ!DU6</f>
        <v xml:space="preserve"> </v>
      </c>
      <c r="M88" s="39" t="str">
        <f>データ!EF6</f>
        <v>【167.7】</v>
      </c>
      <c r="N88" s="39" t="str">
        <f>データ!EF6</f>
        <v>【167.7】</v>
      </c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</row>
  </sheetData>
  <sheetProtection algorithmName="SHA-512" hashValue="ndNc7Cf/cEIXJUx6S4DNY44uIs7RYaqzlLCLtLuwphMQKOpPVOirMAEaZaeNtP02PGN7JsVkPt0jIOQ+Z3EtiQ==" saltValue="FYj74PehvBCtnjiCFaJSQg==" spinCount="100000" sheet="1" objects="1" scenarios="1" formatCells="0" formatColumns="0" formatRows="0"/>
  <mergeCells count="221">
    <mergeCell ref="ML78:MY78"/>
    <mergeCell ref="HH78:HU78"/>
    <mergeCell ref="HV78:II78"/>
    <mergeCell ref="IJ78:IW78"/>
    <mergeCell ref="IX78:JK78"/>
    <mergeCell ref="JY78:KG78"/>
    <mergeCell ref="KH78:KU78"/>
    <mergeCell ref="ML77:MY77"/>
    <mergeCell ref="I78:Q78"/>
    <mergeCell ref="R78:AE78"/>
    <mergeCell ref="AF78:AS78"/>
    <mergeCell ref="AT78:BG78"/>
    <mergeCell ref="BH78:BU78"/>
    <mergeCell ref="BV78:CI78"/>
    <mergeCell ref="GK78:GS78"/>
    <mergeCell ref="GT78:HG78"/>
    <mergeCell ref="IJ77:IW77"/>
    <mergeCell ref="IX77:JK77"/>
    <mergeCell ref="JY77:KG77"/>
    <mergeCell ref="KH77:KU77"/>
    <mergeCell ref="KV77:LI77"/>
    <mergeCell ref="LJ77:LW77"/>
    <mergeCell ref="I77:Q77"/>
    <mergeCell ref="R77:AE77"/>
    <mergeCell ref="AF77:AS77"/>
    <mergeCell ref="AT77:BG77"/>
    <mergeCell ref="BH77:BU77"/>
    <mergeCell ref="BV77:CI77"/>
    <mergeCell ref="KV78:LI78"/>
    <mergeCell ref="LJ78:LW78"/>
    <mergeCell ref="LX78:MK78"/>
    <mergeCell ref="GT76:HG76"/>
    <mergeCell ref="HH76:HU76"/>
    <mergeCell ref="HV76:II76"/>
    <mergeCell ref="IJ76:IW76"/>
    <mergeCell ref="GK77:GS77"/>
    <mergeCell ref="GT77:HG77"/>
    <mergeCell ref="HH77:HU77"/>
    <mergeCell ref="HV77:II77"/>
    <mergeCell ref="LX77:MK77"/>
    <mergeCell ref="GK54:GS54"/>
    <mergeCell ref="GT54:HG54"/>
    <mergeCell ref="HH54:HU54"/>
    <mergeCell ref="HV54:II54"/>
    <mergeCell ref="IJ54:IW54"/>
    <mergeCell ref="IX54:JK54"/>
    <mergeCell ref="H60:NA61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IX76:JK76"/>
    <mergeCell ref="KH76:KU76"/>
    <mergeCell ref="KV76:LI76"/>
    <mergeCell ref="LJ76:LW76"/>
    <mergeCell ref="LX76:MK76"/>
    <mergeCell ref="ML76:MY76"/>
    <mergeCell ref="BV76:CI76"/>
    <mergeCell ref="CU76:FZ79"/>
    <mergeCell ref="CW54:DE54"/>
    <mergeCell ref="DF54:DS54"/>
    <mergeCell ref="DT54:EG54"/>
    <mergeCell ref="EH54:EU54"/>
    <mergeCell ref="EV54:FI54"/>
    <mergeCell ref="FJ54:FW54"/>
    <mergeCell ref="I54:Q54"/>
    <mergeCell ref="R54:AE54"/>
    <mergeCell ref="AF54:AS54"/>
    <mergeCell ref="AT54:BG54"/>
    <mergeCell ref="BH54:BU54"/>
    <mergeCell ref="BV54:CI54"/>
    <mergeCell ref="FJ53:FW53"/>
    <mergeCell ref="KV52:LI52"/>
    <mergeCell ref="LJ52:LW52"/>
    <mergeCell ref="LX52:MK52"/>
    <mergeCell ref="JY53:KG53"/>
    <mergeCell ref="KH53:KU53"/>
    <mergeCell ref="KV53:LI53"/>
    <mergeCell ref="LJ53:LW53"/>
    <mergeCell ref="LX53:MK53"/>
    <mergeCell ref="GK53:GS53"/>
    <mergeCell ref="GT53:HG53"/>
    <mergeCell ref="HH53:HU53"/>
    <mergeCell ref="HV53:II53"/>
    <mergeCell ref="IJ53:IW53"/>
    <mergeCell ref="IX53:JK53"/>
    <mergeCell ref="FJ52:FW52"/>
    <mergeCell ref="GT52:HG52"/>
    <mergeCell ref="HH52:HU52"/>
    <mergeCell ref="R52:AE52"/>
    <mergeCell ref="AF52:AS52"/>
    <mergeCell ref="AT52:BG52"/>
    <mergeCell ref="BH52:BU52"/>
    <mergeCell ref="BV52:CI52"/>
    <mergeCell ref="DF52:DS52"/>
    <mergeCell ref="I53:Q53"/>
    <mergeCell ref="R53:AE53"/>
    <mergeCell ref="AF53:AS53"/>
    <mergeCell ref="AT53:BG53"/>
    <mergeCell ref="BH53:BU53"/>
    <mergeCell ref="BV53:CI53"/>
    <mergeCell ref="DT52:EG52"/>
    <mergeCell ref="EH52:EU52"/>
    <mergeCell ref="EV52:FI52"/>
    <mergeCell ref="CW53:DE53"/>
    <mergeCell ref="DF53:DS53"/>
    <mergeCell ref="DT53:EG53"/>
    <mergeCell ref="EH53:EU53"/>
    <mergeCell ref="EV53:FI53"/>
    <mergeCell ref="HV32:II32"/>
    <mergeCell ref="IJ32:IW32"/>
    <mergeCell ref="IX32:JK32"/>
    <mergeCell ref="NI32:NW47"/>
    <mergeCell ref="NI48:NW48"/>
    <mergeCell ref="NI49:NW64"/>
    <mergeCell ref="HV52:II52"/>
    <mergeCell ref="IJ52:IW52"/>
    <mergeCell ref="IX52:JK52"/>
    <mergeCell ref="KH52:KU52"/>
    <mergeCell ref="ML52:MY52"/>
    <mergeCell ref="ML53:MY53"/>
    <mergeCell ref="JY54:KG54"/>
    <mergeCell ref="KH54:KU54"/>
    <mergeCell ref="KV54:LI54"/>
    <mergeCell ref="LJ54:LW54"/>
    <mergeCell ref="LX54:MK54"/>
    <mergeCell ref="ML54:MY54"/>
    <mergeCell ref="EH32:EU32"/>
    <mergeCell ref="EV32:FI32"/>
    <mergeCell ref="FJ32:FW32"/>
    <mergeCell ref="GK32:GS32"/>
    <mergeCell ref="GT32:HG32"/>
    <mergeCell ref="HH32:HU32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H30:HU30"/>
    <mergeCell ref="HV30:II30"/>
    <mergeCell ref="IJ30:IW30"/>
    <mergeCell ref="IX30:JK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EV30:FI30"/>
    <mergeCell ref="FJ30:FW30"/>
    <mergeCell ref="GT30:HG30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>
        <v>1</v>
      </c>
      <c r="DT1" s="41">
        <v>1</v>
      </c>
      <c r="DU1" s="41"/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>
        <v>1</v>
      </c>
      <c r="EE1" s="41">
        <v>1</v>
      </c>
      <c r="EF1" s="41"/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>
        <v>1</v>
      </c>
      <c r="EP1" s="41">
        <v>1</v>
      </c>
    </row>
    <row r="2" spans="1:146" x14ac:dyDescent="0.15">
      <c r="A2" s="42" t="s">
        <v>50</v>
      </c>
      <c r="B2" s="42">
        <f>COLUMN()-1</f>
        <v>1</v>
      </c>
      <c r="C2" s="42">
        <f t="shared" ref="C2:DU2" si="0">COLUMN()-1</f>
        <v>2</v>
      </c>
      <c r="D2" s="42">
        <f t="shared" si="0"/>
        <v>3</v>
      </c>
      <c r="E2" s="42">
        <f t="shared" si="0"/>
        <v>4</v>
      </c>
      <c r="F2" s="42">
        <f t="shared" si="0"/>
        <v>5</v>
      </c>
      <c r="G2" s="42">
        <f t="shared" si="0"/>
        <v>6</v>
      </c>
      <c r="H2" s="42">
        <f t="shared" si="0"/>
        <v>7</v>
      </c>
      <c r="I2" s="42">
        <f t="shared" si="0"/>
        <v>8</v>
      </c>
      <c r="J2" s="42">
        <f t="shared" si="0"/>
        <v>9</v>
      </c>
      <c r="K2" s="42">
        <f t="shared" si="0"/>
        <v>10</v>
      </c>
      <c r="L2" s="42">
        <f t="shared" si="0"/>
        <v>11</v>
      </c>
      <c r="M2" s="42">
        <f t="shared" si="0"/>
        <v>12</v>
      </c>
      <c r="N2" s="42">
        <f t="shared" si="0"/>
        <v>13</v>
      </c>
      <c r="O2" s="42">
        <f t="shared" si="0"/>
        <v>14</v>
      </c>
      <c r="P2" s="42">
        <f t="shared" si="0"/>
        <v>15</v>
      </c>
      <c r="Q2" s="42">
        <f t="shared" si="0"/>
        <v>16</v>
      </c>
      <c r="R2" s="42">
        <f t="shared" si="0"/>
        <v>17</v>
      </c>
      <c r="S2" s="42">
        <f t="shared" si="0"/>
        <v>18</v>
      </c>
      <c r="T2" s="42">
        <f t="shared" si="0"/>
        <v>19</v>
      </c>
      <c r="U2" s="42">
        <f t="shared" si="0"/>
        <v>20</v>
      </c>
      <c r="V2" s="42">
        <f t="shared" si="0"/>
        <v>21</v>
      </c>
      <c r="W2" s="42">
        <f t="shared" si="0"/>
        <v>22</v>
      </c>
      <c r="X2" s="42">
        <f t="shared" si="0"/>
        <v>23</v>
      </c>
      <c r="Y2" s="42">
        <f t="shared" si="0"/>
        <v>24</v>
      </c>
      <c r="Z2" s="42">
        <f t="shared" si="0"/>
        <v>25</v>
      </c>
      <c r="AA2" s="42">
        <f t="shared" si="0"/>
        <v>26</v>
      </c>
      <c r="AB2" s="42">
        <f t="shared" si="0"/>
        <v>27</v>
      </c>
      <c r="AC2" s="42">
        <f t="shared" si="0"/>
        <v>28</v>
      </c>
      <c r="AD2" s="42">
        <f t="shared" si="0"/>
        <v>29</v>
      </c>
      <c r="AE2" s="42">
        <f t="shared" si="0"/>
        <v>30</v>
      </c>
      <c r="AF2" s="42">
        <f t="shared" si="0"/>
        <v>31</v>
      </c>
      <c r="AG2" s="42">
        <f t="shared" si="0"/>
        <v>32</v>
      </c>
      <c r="AH2" s="42">
        <f t="shared" si="0"/>
        <v>33</v>
      </c>
      <c r="AI2" s="42">
        <f t="shared" si="0"/>
        <v>34</v>
      </c>
      <c r="AJ2" s="42">
        <f t="shared" si="0"/>
        <v>35</v>
      </c>
      <c r="AK2" s="42">
        <f t="shared" si="0"/>
        <v>36</v>
      </c>
      <c r="AL2" s="42">
        <f t="shared" si="0"/>
        <v>37</v>
      </c>
      <c r="AM2" s="42">
        <f t="shared" si="0"/>
        <v>38</v>
      </c>
      <c r="AN2" s="42">
        <f t="shared" si="0"/>
        <v>39</v>
      </c>
      <c r="AO2" s="42">
        <f t="shared" si="0"/>
        <v>40</v>
      </c>
      <c r="AP2" s="42">
        <f t="shared" si="0"/>
        <v>41</v>
      </c>
      <c r="AQ2" s="42">
        <f t="shared" si="0"/>
        <v>42</v>
      </c>
      <c r="AR2" s="42">
        <f t="shared" si="0"/>
        <v>43</v>
      </c>
      <c r="AS2" s="42">
        <f t="shared" si="0"/>
        <v>44</v>
      </c>
      <c r="AT2" s="42">
        <f t="shared" si="0"/>
        <v>45</v>
      </c>
      <c r="AU2" s="42">
        <f t="shared" si="0"/>
        <v>46</v>
      </c>
      <c r="AV2" s="42">
        <f t="shared" si="0"/>
        <v>47</v>
      </c>
      <c r="AW2" s="42">
        <f t="shared" si="0"/>
        <v>48</v>
      </c>
      <c r="AX2" s="42">
        <f t="shared" si="0"/>
        <v>49</v>
      </c>
      <c r="AY2" s="42">
        <f t="shared" si="0"/>
        <v>50</v>
      </c>
      <c r="AZ2" s="42">
        <f t="shared" si="0"/>
        <v>51</v>
      </c>
      <c r="BA2" s="42">
        <f t="shared" si="0"/>
        <v>52</v>
      </c>
      <c r="BB2" s="42">
        <f t="shared" si="0"/>
        <v>53</v>
      </c>
      <c r="BC2" s="42">
        <f t="shared" si="0"/>
        <v>54</v>
      </c>
      <c r="BD2" s="42">
        <f t="shared" si="0"/>
        <v>55</v>
      </c>
      <c r="BE2" s="42">
        <f t="shared" si="0"/>
        <v>56</v>
      </c>
      <c r="BF2" s="42">
        <f t="shared" si="0"/>
        <v>57</v>
      </c>
      <c r="BG2" s="42">
        <f t="shared" si="0"/>
        <v>58</v>
      </c>
      <c r="BH2" s="42">
        <f t="shared" si="0"/>
        <v>59</v>
      </c>
      <c r="BI2" s="42">
        <f t="shared" si="0"/>
        <v>60</v>
      </c>
      <c r="BJ2" s="42">
        <f t="shared" si="0"/>
        <v>61</v>
      </c>
      <c r="BK2" s="42">
        <f t="shared" si="0"/>
        <v>62</v>
      </c>
      <c r="BL2" s="42">
        <f t="shared" si="0"/>
        <v>63</v>
      </c>
      <c r="BM2" s="42">
        <f t="shared" si="0"/>
        <v>64</v>
      </c>
      <c r="BN2" s="42">
        <f t="shared" si="0"/>
        <v>65</v>
      </c>
      <c r="BO2" s="42">
        <f t="shared" si="0"/>
        <v>66</v>
      </c>
      <c r="BP2" s="42">
        <f t="shared" si="0"/>
        <v>67</v>
      </c>
      <c r="BQ2" s="42">
        <f t="shared" si="0"/>
        <v>68</v>
      </c>
      <c r="BR2" s="42">
        <f t="shared" si="0"/>
        <v>69</v>
      </c>
      <c r="BS2" s="42">
        <f t="shared" si="0"/>
        <v>70</v>
      </c>
      <c r="BT2" s="42">
        <f t="shared" si="0"/>
        <v>71</v>
      </c>
      <c r="BU2" s="42">
        <f t="shared" si="0"/>
        <v>72</v>
      </c>
      <c r="BV2" s="42">
        <f t="shared" si="0"/>
        <v>73</v>
      </c>
      <c r="BW2" s="42">
        <f t="shared" si="0"/>
        <v>74</v>
      </c>
      <c r="BX2" s="42">
        <f t="shared" si="0"/>
        <v>75</v>
      </c>
      <c r="BY2" s="42">
        <f t="shared" si="0"/>
        <v>76</v>
      </c>
      <c r="BZ2" s="42">
        <f t="shared" si="0"/>
        <v>77</v>
      </c>
      <c r="CA2" s="42">
        <f t="shared" si="0"/>
        <v>78</v>
      </c>
      <c r="CB2" s="42">
        <f t="shared" si="0"/>
        <v>79</v>
      </c>
      <c r="CC2" s="42">
        <f t="shared" si="0"/>
        <v>80</v>
      </c>
      <c r="CD2" s="42">
        <f t="shared" si="0"/>
        <v>81</v>
      </c>
      <c r="CE2" s="42">
        <f t="shared" si="0"/>
        <v>82</v>
      </c>
      <c r="CF2" s="42">
        <f t="shared" si="0"/>
        <v>83</v>
      </c>
      <c r="CG2" s="42">
        <f t="shared" si="0"/>
        <v>84</v>
      </c>
      <c r="CH2" s="42">
        <f t="shared" si="0"/>
        <v>85</v>
      </c>
      <c r="CI2" s="42">
        <f t="shared" si="0"/>
        <v>86</v>
      </c>
      <c r="CJ2" s="42">
        <f t="shared" si="0"/>
        <v>87</v>
      </c>
      <c r="CK2" s="42">
        <f t="shared" si="0"/>
        <v>88</v>
      </c>
      <c r="CL2" s="42">
        <f t="shared" si="0"/>
        <v>89</v>
      </c>
      <c r="CM2" s="42">
        <f t="shared" si="0"/>
        <v>90</v>
      </c>
      <c r="CN2" s="42">
        <f t="shared" si="0"/>
        <v>91</v>
      </c>
      <c r="CO2" s="42">
        <f t="shared" si="0"/>
        <v>92</v>
      </c>
      <c r="CP2" s="42">
        <f t="shared" si="0"/>
        <v>93</v>
      </c>
      <c r="CQ2" s="42">
        <f t="shared" si="0"/>
        <v>94</v>
      </c>
      <c r="CR2" s="42">
        <f t="shared" si="0"/>
        <v>95</v>
      </c>
      <c r="CS2" s="42">
        <f t="shared" si="0"/>
        <v>96</v>
      </c>
      <c r="CT2" s="42">
        <f t="shared" si="0"/>
        <v>97</v>
      </c>
      <c r="CU2" s="42">
        <f t="shared" si="0"/>
        <v>98</v>
      </c>
      <c r="CV2" s="42">
        <f t="shared" si="0"/>
        <v>99</v>
      </c>
      <c r="CW2" s="42">
        <f t="shared" si="0"/>
        <v>100</v>
      </c>
      <c r="CX2" s="42">
        <f t="shared" si="0"/>
        <v>101</v>
      </c>
      <c r="CY2" s="42">
        <f t="shared" si="0"/>
        <v>102</v>
      </c>
      <c r="CZ2" s="42">
        <f t="shared" si="0"/>
        <v>103</v>
      </c>
      <c r="DA2" s="42">
        <f t="shared" si="0"/>
        <v>104</v>
      </c>
      <c r="DB2" s="42">
        <f t="shared" si="0"/>
        <v>105</v>
      </c>
      <c r="DC2" s="42">
        <f t="shared" si="0"/>
        <v>106</v>
      </c>
      <c r="DD2" s="42">
        <f t="shared" si="0"/>
        <v>107</v>
      </c>
      <c r="DE2" s="42">
        <f t="shared" si="0"/>
        <v>108</v>
      </c>
      <c r="DF2" s="42">
        <f t="shared" si="0"/>
        <v>109</v>
      </c>
      <c r="DG2" s="42">
        <f t="shared" si="0"/>
        <v>110</v>
      </c>
      <c r="DH2" s="42">
        <f t="shared" si="0"/>
        <v>111</v>
      </c>
      <c r="DI2" s="42">
        <f t="shared" si="0"/>
        <v>112</v>
      </c>
      <c r="DJ2" s="42">
        <f t="shared" si="0"/>
        <v>113</v>
      </c>
      <c r="DK2" s="42">
        <f t="shared" si="0"/>
        <v>114</v>
      </c>
      <c r="DL2" s="42">
        <f t="shared" si="0"/>
        <v>115</v>
      </c>
      <c r="DM2" s="42">
        <f t="shared" si="0"/>
        <v>116</v>
      </c>
      <c r="DN2" s="42">
        <f t="shared" si="0"/>
        <v>117</v>
      </c>
      <c r="DO2" s="42">
        <f t="shared" si="0"/>
        <v>118</v>
      </c>
      <c r="DP2" s="42">
        <f t="shared" si="0"/>
        <v>119</v>
      </c>
      <c r="DQ2" s="42">
        <f t="shared" si="0"/>
        <v>120</v>
      </c>
      <c r="DR2" s="42">
        <f t="shared" si="0"/>
        <v>121</v>
      </c>
      <c r="DS2" s="42">
        <f t="shared" si="0"/>
        <v>122</v>
      </c>
      <c r="DT2" s="42">
        <f t="shared" si="0"/>
        <v>123</v>
      </c>
      <c r="DU2" s="42">
        <f t="shared" si="0"/>
        <v>124</v>
      </c>
      <c r="DV2" s="42">
        <f t="shared" ref="DV2:EP2" si="1">COLUMN()-1</f>
        <v>125</v>
      </c>
      <c r="DW2" s="42">
        <f t="shared" si="1"/>
        <v>126</v>
      </c>
      <c r="DX2" s="42">
        <f t="shared" si="1"/>
        <v>127</v>
      </c>
      <c r="DY2" s="42">
        <f t="shared" si="1"/>
        <v>128</v>
      </c>
      <c r="DZ2" s="42">
        <f t="shared" si="1"/>
        <v>129</v>
      </c>
      <c r="EA2" s="42">
        <f t="shared" si="1"/>
        <v>130</v>
      </c>
      <c r="EB2" s="42">
        <f t="shared" si="1"/>
        <v>131</v>
      </c>
      <c r="EC2" s="42">
        <f t="shared" si="1"/>
        <v>132</v>
      </c>
      <c r="ED2" s="42">
        <f t="shared" si="1"/>
        <v>133</v>
      </c>
      <c r="EE2" s="42">
        <f t="shared" si="1"/>
        <v>134</v>
      </c>
      <c r="EF2" s="42">
        <f t="shared" si="1"/>
        <v>135</v>
      </c>
      <c r="EG2" s="42">
        <f t="shared" si="1"/>
        <v>136</v>
      </c>
      <c r="EH2" s="42">
        <f t="shared" si="1"/>
        <v>137</v>
      </c>
      <c r="EI2" s="42">
        <f t="shared" si="1"/>
        <v>138</v>
      </c>
      <c r="EJ2" s="42">
        <f t="shared" si="1"/>
        <v>139</v>
      </c>
      <c r="EK2" s="42">
        <f t="shared" si="1"/>
        <v>140</v>
      </c>
      <c r="EL2" s="42">
        <f t="shared" si="1"/>
        <v>141</v>
      </c>
      <c r="EM2" s="42">
        <f t="shared" si="1"/>
        <v>142</v>
      </c>
      <c r="EN2" s="42">
        <f t="shared" si="1"/>
        <v>143</v>
      </c>
      <c r="EO2" s="42">
        <f t="shared" si="1"/>
        <v>144</v>
      </c>
      <c r="EP2" s="42">
        <f t="shared" si="1"/>
        <v>145</v>
      </c>
    </row>
    <row r="3" spans="1:146" ht="13.15" customHeight="1" x14ac:dyDescent="0.15">
      <c r="A3" s="42" t="s">
        <v>51</v>
      </c>
      <c r="B3" s="43" t="s">
        <v>52</v>
      </c>
      <c r="C3" s="43" t="s">
        <v>53</v>
      </c>
      <c r="D3" s="43" t="s">
        <v>54</v>
      </c>
      <c r="E3" s="43" t="s">
        <v>55</v>
      </c>
      <c r="F3" s="43" t="s">
        <v>56</v>
      </c>
      <c r="G3" s="43" t="s">
        <v>57</v>
      </c>
      <c r="H3" s="135" t="s">
        <v>58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44" t="s">
        <v>59</v>
      </c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7"/>
      <c r="CX3" s="44" t="s">
        <v>60</v>
      </c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8"/>
      <c r="DJ3" s="48"/>
      <c r="DK3" s="49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50"/>
      <c r="EG3" s="46" t="s">
        <v>61</v>
      </c>
      <c r="EH3" s="46"/>
      <c r="EI3" s="46"/>
      <c r="EJ3" s="46"/>
      <c r="EK3" s="46"/>
      <c r="EL3" s="46"/>
      <c r="EM3" s="46"/>
      <c r="EN3" s="46"/>
      <c r="EO3" s="46"/>
      <c r="EP3" s="50"/>
    </row>
    <row r="4" spans="1:146" x14ac:dyDescent="0.15">
      <c r="A4" s="42" t="s">
        <v>62</v>
      </c>
      <c r="B4" s="51"/>
      <c r="C4" s="51"/>
      <c r="D4" s="51"/>
      <c r="E4" s="51"/>
      <c r="F4" s="51"/>
      <c r="G4" s="51"/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9" t="s">
        <v>63</v>
      </c>
      <c r="Z4" s="140"/>
      <c r="AA4" s="140"/>
      <c r="AB4" s="140"/>
      <c r="AC4" s="140"/>
      <c r="AD4" s="140"/>
      <c r="AE4" s="140"/>
      <c r="AF4" s="140"/>
      <c r="AG4" s="140"/>
      <c r="AH4" s="140"/>
      <c r="AI4" s="141"/>
      <c r="AJ4" s="134" t="s">
        <v>64</v>
      </c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42" t="s">
        <v>65</v>
      </c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9" t="s">
        <v>66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1"/>
      <c r="BQ4" s="134" t="s">
        <v>67</v>
      </c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42" t="s">
        <v>68</v>
      </c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 t="s">
        <v>69</v>
      </c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9" t="s">
        <v>70</v>
      </c>
      <c r="CY4" s="140"/>
      <c r="CZ4" s="140"/>
      <c r="DA4" s="140"/>
      <c r="DB4" s="140"/>
      <c r="DC4" s="140"/>
      <c r="DD4" s="140"/>
      <c r="DE4" s="140"/>
      <c r="DF4" s="140"/>
      <c r="DG4" s="140"/>
      <c r="DH4" s="141"/>
      <c r="DI4" s="143" t="s">
        <v>71</v>
      </c>
      <c r="DJ4" s="143" t="s">
        <v>72</v>
      </c>
      <c r="DK4" s="134" t="s">
        <v>73</v>
      </c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 t="s">
        <v>74</v>
      </c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52" t="s">
        <v>75</v>
      </c>
      <c r="EH4" s="52"/>
      <c r="EI4" s="53"/>
      <c r="EJ4" s="53"/>
      <c r="EK4" s="53"/>
      <c r="EL4" s="53"/>
      <c r="EM4" s="53"/>
      <c r="EN4" s="53"/>
      <c r="EO4" s="53"/>
      <c r="EP4" s="54"/>
    </row>
    <row r="5" spans="1:146" x14ac:dyDescent="0.15">
      <c r="A5" s="42" t="s">
        <v>76</v>
      </c>
      <c r="B5" s="55"/>
      <c r="C5" s="55"/>
      <c r="D5" s="55"/>
      <c r="E5" s="55"/>
      <c r="F5" s="55"/>
      <c r="G5" s="55"/>
      <c r="H5" s="56" t="s">
        <v>77</v>
      </c>
      <c r="I5" s="56" t="s">
        <v>78</v>
      </c>
      <c r="J5" s="56" t="s">
        <v>79</v>
      </c>
      <c r="K5" s="56" t="s">
        <v>80</v>
      </c>
      <c r="L5" s="56" t="s">
        <v>81</v>
      </c>
      <c r="M5" s="56" t="s">
        <v>4</v>
      </c>
      <c r="N5" s="56" t="s">
        <v>5</v>
      </c>
      <c r="O5" s="56" t="s">
        <v>82</v>
      </c>
      <c r="P5" s="56" t="s">
        <v>83</v>
      </c>
      <c r="Q5" s="56" t="s">
        <v>84</v>
      </c>
      <c r="R5" s="56" t="s">
        <v>85</v>
      </c>
      <c r="S5" s="56" t="s">
        <v>86</v>
      </c>
      <c r="T5" s="56" t="s">
        <v>7</v>
      </c>
      <c r="U5" s="56" t="s">
        <v>87</v>
      </c>
      <c r="V5" s="56" t="s">
        <v>88</v>
      </c>
      <c r="W5" s="56" t="s">
        <v>89</v>
      </c>
      <c r="X5" s="56" t="s">
        <v>18</v>
      </c>
      <c r="Y5" s="56" t="s">
        <v>90</v>
      </c>
      <c r="Z5" s="56" t="s">
        <v>91</v>
      </c>
      <c r="AA5" s="56" t="s">
        <v>92</v>
      </c>
      <c r="AB5" s="56" t="s">
        <v>93</v>
      </c>
      <c r="AC5" s="56" t="s">
        <v>94</v>
      </c>
      <c r="AD5" s="56" t="s">
        <v>95</v>
      </c>
      <c r="AE5" s="56" t="s">
        <v>96</v>
      </c>
      <c r="AF5" s="56" t="s">
        <v>97</v>
      </c>
      <c r="AG5" s="56" t="s">
        <v>98</v>
      </c>
      <c r="AH5" s="56" t="s">
        <v>99</v>
      </c>
      <c r="AI5" s="56" t="s">
        <v>100</v>
      </c>
      <c r="AJ5" s="56" t="s">
        <v>101</v>
      </c>
      <c r="AK5" s="56" t="s">
        <v>102</v>
      </c>
      <c r="AL5" s="56" t="s">
        <v>103</v>
      </c>
      <c r="AM5" s="56" t="s">
        <v>104</v>
      </c>
      <c r="AN5" s="56" t="s">
        <v>105</v>
      </c>
      <c r="AO5" s="56" t="s">
        <v>95</v>
      </c>
      <c r="AP5" s="56" t="s">
        <v>96</v>
      </c>
      <c r="AQ5" s="56" t="s">
        <v>97</v>
      </c>
      <c r="AR5" s="56" t="s">
        <v>98</v>
      </c>
      <c r="AS5" s="56" t="s">
        <v>99</v>
      </c>
      <c r="AT5" s="56" t="s">
        <v>100</v>
      </c>
      <c r="AU5" s="56" t="s">
        <v>90</v>
      </c>
      <c r="AV5" s="56" t="s">
        <v>91</v>
      </c>
      <c r="AW5" s="56" t="s">
        <v>106</v>
      </c>
      <c r="AX5" s="56" t="s">
        <v>104</v>
      </c>
      <c r="AY5" s="56" t="s">
        <v>94</v>
      </c>
      <c r="AZ5" s="56" t="s">
        <v>95</v>
      </c>
      <c r="BA5" s="56" t="s">
        <v>96</v>
      </c>
      <c r="BB5" s="56" t="s">
        <v>97</v>
      </c>
      <c r="BC5" s="56" t="s">
        <v>98</v>
      </c>
      <c r="BD5" s="56" t="s">
        <v>99</v>
      </c>
      <c r="BE5" s="56" t="s">
        <v>100</v>
      </c>
      <c r="BF5" s="56" t="s">
        <v>90</v>
      </c>
      <c r="BG5" s="56" t="s">
        <v>107</v>
      </c>
      <c r="BH5" s="56" t="s">
        <v>92</v>
      </c>
      <c r="BI5" s="56" t="s">
        <v>108</v>
      </c>
      <c r="BJ5" s="56" t="s">
        <v>109</v>
      </c>
      <c r="BK5" s="56" t="s">
        <v>95</v>
      </c>
      <c r="BL5" s="56" t="s">
        <v>96</v>
      </c>
      <c r="BM5" s="56" t="s">
        <v>97</v>
      </c>
      <c r="BN5" s="56" t="s">
        <v>98</v>
      </c>
      <c r="BO5" s="56" t="s">
        <v>99</v>
      </c>
      <c r="BP5" s="56" t="s">
        <v>100</v>
      </c>
      <c r="BQ5" s="56" t="s">
        <v>110</v>
      </c>
      <c r="BR5" s="56" t="s">
        <v>91</v>
      </c>
      <c r="BS5" s="56" t="s">
        <v>111</v>
      </c>
      <c r="BT5" s="56" t="s">
        <v>104</v>
      </c>
      <c r="BU5" s="56" t="s">
        <v>94</v>
      </c>
      <c r="BV5" s="56" t="s">
        <v>95</v>
      </c>
      <c r="BW5" s="56" t="s">
        <v>96</v>
      </c>
      <c r="BX5" s="56" t="s">
        <v>97</v>
      </c>
      <c r="BY5" s="56" t="s">
        <v>98</v>
      </c>
      <c r="BZ5" s="56" t="s">
        <v>99</v>
      </c>
      <c r="CA5" s="56" t="s">
        <v>100</v>
      </c>
      <c r="CB5" s="56" t="s">
        <v>90</v>
      </c>
      <c r="CC5" s="56" t="s">
        <v>112</v>
      </c>
      <c r="CD5" s="56" t="s">
        <v>92</v>
      </c>
      <c r="CE5" s="56" t="s">
        <v>104</v>
      </c>
      <c r="CF5" s="56" t="s">
        <v>113</v>
      </c>
      <c r="CG5" s="56" t="s">
        <v>95</v>
      </c>
      <c r="CH5" s="56" t="s">
        <v>96</v>
      </c>
      <c r="CI5" s="56" t="s">
        <v>97</v>
      </c>
      <c r="CJ5" s="56" t="s">
        <v>98</v>
      </c>
      <c r="CK5" s="56" t="s">
        <v>99</v>
      </c>
      <c r="CL5" s="56" t="s">
        <v>100</v>
      </c>
      <c r="CM5" s="56" t="s">
        <v>110</v>
      </c>
      <c r="CN5" s="56" t="s">
        <v>112</v>
      </c>
      <c r="CO5" s="56" t="s">
        <v>106</v>
      </c>
      <c r="CP5" s="56" t="s">
        <v>104</v>
      </c>
      <c r="CQ5" s="56" t="s">
        <v>113</v>
      </c>
      <c r="CR5" s="56" t="s">
        <v>95</v>
      </c>
      <c r="CS5" s="56" t="s">
        <v>96</v>
      </c>
      <c r="CT5" s="56" t="s">
        <v>97</v>
      </c>
      <c r="CU5" s="56" t="s">
        <v>98</v>
      </c>
      <c r="CV5" s="56" t="s">
        <v>99</v>
      </c>
      <c r="CW5" s="56" t="s">
        <v>100</v>
      </c>
      <c r="CX5" s="56" t="s">
        <v>110</v>
      </c>
      <c r="CY5" s="56" t="s">
        <v>112</v>
      </c>
      <c r="CZ5" s="56" t="s">
        <v>92</v>
      </c>
      <c r="DA5" s="56" t="s">
        <v>93</v>
      </c>
      <c r="DB5" s="56" t="s">
        <v>105</v>
      </c>
      <c r="DC5" s="56" t="s">
        <v>95</v>
      </c>
      <c r="DD5" s="56" t="s">
        <v>96</v>
      </c>
      <c r="DE5" s="56" t="s">
        <v>97</v>
      </c>
      <c r="DF5" s="56" t="s">
        <v>98</v>
      </c>
      <c r="DG5" s="56" t="s">
        <v>99</v>
      </c>
      <c r="DH5" s="56" t="s">
        <v>100</v>
      </c>
      <c r="DI5" s="144"/>
      <c r="DJ5" s="144"/>
      <c r="DK5" s="56" t="s">
        <v>110</v>
      </c>
      <c r="DL5" s="56" t="s">
        <v>102</v>
      </c>
      <c r="DM5" s="56" t="s">
        <v>111</v>
      </c>
      <c r="DN5" s="56" t="s">
        <v>114</v>
      </c>
      <c r="DO5" s="56" t="s">
        <v>105</v>
      </c>
      <c r="DP5" s="56" t="s">
        <v>95</v>
      </c>
      <c r="DQ5" s="56" t="s">
        <v>96</v>
      </c>
      <c r="DR5" s="56" t="s">
        <v>97</v>
      </c>
      <c r="DS5" s="56" t="s">
        <v>98</v>
      </c>
      <c r="DT5" s="56" t="s">
        <v>99</v>
      </c>
      <c r="DU5" s="56" t="s">
        <v>35</v>
      </c>
      <c r="DV5" s="56" t="s">
        <v>110</v>
      </c>
      <c r="DW5" s="56" t="s">
        <v>112</v>
      </c>
      <c r="DX5" s="56" t="s">
        <v>92</v>
      </c>
      <c r="DY5" s="56" t="s">
        <v>104</v>
      </c>
      <c r="DZ5" s="56" t="s">
        <v>113</v>
      </c>
      <c r="EA5" s="56" t="s">
        <v>95</v>
      </c>
      <c r="EB5" s="56" t="s">
        <v>96</v>
      </c>
      <c r="EC5" s="56" t="s">
        <v>97</v>
      </c>
      <c r="ED5" s="56" t="s">
        <v>98</v>
      </c>
      <c r="EE5" s="56" t="s">
        <v>99</v>
      </c>
      <c r="EF5" s="56" t="s">
        <v>100</v>
      </c>
      <c r="EG5" s="56" t="s">
        <v>115</v>
      </c>
      <c r="EH5" s="56" t="s">
        <v>116</v>
      </c>
      <c r="EI5" s="56" t="s">
        <v>117</v>
      </c>
      <c r="EJ5" s="56" t="s">
        <v>118</v>
      </c>
      <c r="EK5" s="56" t="s">
        <v>119</v>
      </c>
      <c r="EL5" s="56" t="s">
        <v>120</v>
      </c>
      <c r="EM5" s="56" t="s">
        <v>121</v>
      </c>
      <c r="EN5" s="56" t="s">
        <v>122</v>
      </c>
      <c r="EO5" s="56" t="s">
        <v>123</v>
      </c>
      <c r="EP5" s="56" t="s">
        <v>124</v>
      </c>
    </row>
    <row r="6" spans="1:146" s="66" customFormat="1" x14ac:dyDescent="0.15">
      <c r="A6" s="42" t="s">
        <v>125</v>
      </c>
      <c r="B6" s="57">
        <f>B8</f>
        <v>2018</v>
      </c>
      <c r="C6" s="57">
        <f t="shared" ref="C6:X6" si="2">C8</f>
        <v>102083</v>
      </c>
      <c r="D6" s="57">
        <f t="shared" si="2"/>
        <v>47</v>
      </c>
      <c r="E6" s="57">
        <f t="shared" si="2"/>
        <v>11</v>
      </c>
      <c r="F6" s="57">
        <f t="shared" si="2"/>
        <v>1</v>
      </c>
      <c r="G6" s="57">
        <f t="shared" si="2"/>
        <v>1</v>
      </c>
      <c r="H6" s="57" t="str">
        <f>SUBSTITUTE(H8,"　","")</f>
        <v>群馬県渋川市</v>
      </c>
      <c r="I6" s="57" t="str">
        <f t="shared" si="2"/>
        <v>ＳＵＮおのがみ</v>
      </c>
      <c r="J6" s="57" t="str">
        <f t="shared" si="2"/>
        <v>法非適用</v>
      </c>
      <c r="K6" s="57" t="str">
        <f t="shared" si="2"/>
        <v>観光施設事業</v>
      </c>
      <c r="L6" s="57" t="str">
        <f t="shared" si="2"/>
        <v>休養宿泊施設</v>
      </c>
      <c r="M6" s="57" t="str">
        <f t="shared" si="2"/>
        <v>Ａ１Ｂ２</v>
      </c>
      <c r="N6" s="57" t="str">
        <f t="shared" si="2"/>
        <v>非設置</v>
      </c>
      <c r="O6" s="58" t="str">
        <f t="shared" si="2"/>
        <v>該当数値なし</v>
      </c>
      <c r="P6" s="58" t="str">
        <f t="shared" si="2"/>
        <v>該当数値なし</v>
      </c>
      <c r="Q6" s="59">
        <f t="shared" si="2"/>
        <v>3464</v>
      </c>
      <c r="R6" s="60">
        <f t="shared" si="2"/>
        <v>94</v>
      </c>
      <c r="S6" s="61">
        <f t="shared" si="2"/>
        <v>8052</v>
      </c>
      <c r="T6" s="62" t="str">
        <f t="shared" si="2"/>
        <v>利用料金制</v>
      </c>
      <c r="U6" s="58">
        <f t="shared" si="2"/>
        <v>20.6</v>
      </c>
      <c r="V6" s="62" t="str">
        <f t="shared" si="2"/>
        <v>有</v>
      </c>
      <c r="W6" s="63">
        <f t="shared" si="2"/>
        <v>66</v>
      </c>
      <c r="X6" s="62" t="str">
        <f t="shared" si="2"/>
        <v>有</v>
      </c>
      <c r="Y6" s="64">
        <f>IF(Y8="-",NA(),Y8)</f>
        <v>103.9</v>
      </c>
      <c r="Z6" s="64">
        <f t="shared" ref="Z6:AH6" si="3">IF(Z8="-",NA(),Z8)</f>
        <v>105.5</v>
      </c>
      <c r="AA6" s="64">
        <f t="shared" si="3"/>
        <v>104.9</v>
      </c>
      <c r="AB6" s="64">
        <f t="shared" si="3"/>
        <v>102.3</v>
      </c>
      <c r="AC6" s="64">
        <f t="shared" si="3"/>
        <v>102.8</v>
      </c>
      <c r="AD6" s="64">
        <f t="shared" si="3"/>
        <v>91.3</v>
      </c>
      <c r="AE6" s="64">
        <f t="shared" si="3"/>
        <v>91.8</v>
      </c>
      <c r="AF6" s="64">
        <f t="shared" si="3"/>
        <v>93.3</v>
      </c>
      <c r="AG6" s="64">
        <f t="shared" si="3"/>
        <v>94.6</v>
      </c>
      <c r="AH6" s="64">
        <f t="shared" si="3"/>
        <v>97.1</v>
      </c>
      <c r="AI6" s="64" t="str">
        <f>IF(AI8="-","【-】","【"&amp;SUBSTITUTE(TEXT(AI8,"#,##0.0"),"-","△")&amp;"】")</f>
        <v>【112.0】</v>
      </c>
      <c r="AJ6" s="64">
        <f>IF(AJ8="-",NA(),AJ8)</f>
        <v>0</v>
      </c>
      <c r="AK6" s="64">
        <f t="shared" ref="AK6:AS6" si="4">IF(AK8="-",NA(),AK8)</f>
        <v>0</v>
      </c>
      <c r="AL6" s="64">
        <f t="shared" si="4"/>
        <v>0</v>
      </c>
      <c r="AM6" s="64">
        <f t="shared" si="4"/>
        <v>13.8</v>
      </c>
      <c r="AN6" s="64">
        <f t="shared" si="4"/>
        <v>3</v>
      </c>
      <c r="AO6" s="64">
        <f t="shared" si="4"/>
        <v>24.8</v>
      </c>
      <c r="AP6" s="64">
        <f t="shared" si="4"/>
        <v>25.9</v>
      </c>
      <c r="AQ6" s="64">
        <f t="shared" si="4"/>
        <v>25.2</v>
      </c>
      <c r="AR6" s="64">
        <f t="shared" si="4"/>
        <v>27.3</v>
      </c>
      <c r="AS6" s="64">
        <f t="shared" si="4"/>
        <v>30.4</v>
      </c>
      <c r="AT6" s="64" t="str">
        <f>IF(AT8="-","【-】","【"&amp;SUBSTITUTE(TEXT(AT8,"#,##0.0"),"-","△")&amp;"】")</f>
        <v>【19.5】</v>
      </c>
      <c r="AU6" s="59">
        <f>IF(AU8="-",NA(),AU8)</f>
        <v>0</v>
      </c>
      <c r="AV6" s="59">
        <f t="shared" ref="AV6:BD6" si="5">IF(AV8="-",NA(),AV8)</f>
        <v>0</v>
      </c>
      <c r="AW6" s="59">
        <f t="shared" si="5"/>
        <v>0</v>
      </c>
      <c r="AX6" s="59">
        <f t="shared" si="5"/>
        <v>1313</v>
      </c>
      <c r="AY6" s="59">
        <f t="shared" si="5"/>
        <v>314</v>
      </c>
      <c r="AZ6" s="59">
        <f t="shared" si="5"/>
        <v>2500</v>
      </c>
      <c r="BA6" s="59">
        <f t="shared" si="5"/>
        <v>2895</v>
      </c>
      <c r="BB6" s="59">
        <f t="shared" si="5"/>
        <v>2798</v>
      </c>
      <c r="BC6" s="59">
        <f t="shared" si="5"/>
        <v>2646</v>
      </c>
      <c r="BD6" s="59">
        <f t="shared" si="5"/>
        <v>3706</v>
      </c>
      <c r="BE6" s="59" t="str">
        <f>IF(BE8="-","【-】","【"&amp;SUBSTITUTE(TEXT(BE8,"#,##0"),"-","△")&amp;"】")</f>
        <v>【4,220】</v>
      </c>
      <c r="BF6" s="64">
        <f>IF(BF8="-",NA(),BF8)</f>
        <v>42</v>
      </c>
      <c r="BG6" s="64">
        <f t="shared" ref="BG6:BO6" si="6">IF(BG8="-",NA(),BG8)</f>
        <v>43.2</v>
      </c>
      <c r="BH6" s="64">
        <f t="shared" si="6"/>
        <v>42.9</v>
      </c>
      <c r="BI6" s="64">
        <f t="shared" si="6"/>
        <v>43.5</v>
      </c>
      <c r="BJ6" s="64">
        <f t="shared" si="6"/>
        <v>43.7</v>
      </c>
      <c r="BK6" s="64">
        <f t="shared" si="6"/>
        <v>22.7</v>
      </c>
      <c r="BL6" s="64">
        <f t="shared" si="6"/>
        <v>23.4</v>
      </c>
      <c r="BM6" s="64">
        <f t="shared" si="6"/>
        <v>22.8</v>
      </c>
      <c r="BN6" s="64">
        <f t="shared" si="6"/>
        <v>23.5</v>
      </c>
      <c r="BO6" s="64">
        <f t="shared" si="6"/>
        <v>23.9</v>
      </c>
      <c r="BP6" s="64" t="str">
        <f>IF(BP8="-","【-】","【"&amp;SUBSTITUTE(TEXT(BP8,"#,##0.0"),"-","△")&amp;"】")</f>
        <v>【22.1】</v>
      </c>
      <c r="BQ6" s="64">
        <f>IF(BQ8="-",NA(),BQ8)</f>
        <v>42.5</v>
      </c>
      <c r="BR6" s="64">
        <f t="shared" ref="BR6:BZ6" si="7">IF(BR8="-",NA(),BR8)</f>
        <v>40</v>
      </c>
      <c r="BS6" s="64">
        <f t="shared" si="7"/>
        <v>42.3</v>
      </c>
      <c r="BT6" s="64">
        <f t="shared" si="7"/>
        <v>43.2</v>
      </c>
      <c r="BU6" s="64">
        <f t="shared" si="7"/>
        <v>33</v>
      </c>
      <c r="BV6" s="64">
        <f t="shared" si="7"/>
        <v>35.1</v>
      </c>
      <c r="BW6" s="64">
        <f t="shared" si="7"/>
        <v>35.4</v>
      </c>
      <c r="BX6" s="64">
        <f t="shared" si="7"/>
        <v>37.299999999999997</v>
      </c>
      <c r="BY6" s="64">
        <f t="shared" si="7"/>
        <v>33.799999999999997</v>
      </c>
      <c r="BZ6" s="64">
        <f t="shared" si="7"/>
        <v>35.700000000000003</v>
      </c>
      <c r="CA6" s="64" t="str">
        <f>IF(CA8="-","【-】","【"&amp;SUBSTITUTE(TEXT(CA8,"#,##0.0"),"-","△")&amp;"】")</f>
        <v>【32.5】</v>
      </c>
      <c r="CB6" s="64">
        <f>IF(CB8="-",NA(),CB8)</f>
        <v>3.8</v>
      </c>
      <c r="CC6" s="64">
        <f t="shared" ref="CC6:CK6" si="8">IF(CC8="-",NA(),CC8)</f>
        <v>5.2</v>
      </c>
      <c r="CD6" s="64">
        <f t="shared" si="8"/>
        <v>4.7</v>
      </c>
      <c r="CE6" s="64">
        <f t="shared" si="8"/>
        <v>2.2999999999999998</v>
      </c>
      <c r="CF6" s="64">
        <f t="shared" si="8"/>
        <v>2.8</v>
      </c>
      <c r="CG6" s="64">
        <f t="shared" si="8"/>
        <v>-17.5</v>
      </c>
      <c r="CH6" s="64">
        <f t="shared" si="8"/>
        <v>-15.9</v>
      </c>
      <c r="CI6" s="64">
        <f t="shared" si="8"/>
        <v>-17.7</v>
      </c>
      <c r="CJ6" s="64">
        <f t="shared" si="8"/>
        <v>-33.5</v>
      </c>
      <c r="CK6" s="64">
        <f t="shared" si="8"/>
        <v>-52.5</v>
      </c>
      <c r="CL6" s="64" t="str">
        <f>IF(CL8="-","【-】","【"&amp;SUBSTITUTE(TEXT(CL8,"#,##0.0"),"-","△")&amp;"】")</f>
        <v>【△106.0】</v>
      </c>
      <c r="CM6" s="59">
        <f>IF(CM8="-",NA(),CM8)</f>
        <v>5301</v>
      </c>
      <c r="CN6" s="59">
        <f t="shared" ref="CN6:CV6" si="9">IF(CN8="-",NA(),CN8)</f>
        <v>7482</v>
      </c>
      <c r="CO6" s="59">
        <f t="shared" si="9"/>
        <v>6477</v>
      </c>
      <c r="CP6" s="59">
        <f t="shared" si="9"/>
        <v>3214</v>
      </c>
      <c r="CQ6" s="59">
        <f t="shared" si="9"/>
        <v>-346</v>
      </c>
      <c r="CR6" s="59">
        <f t="shared" si="9"/>
        <v>-6167</v>
      </c>
      <c r="CS6" s="59">
        <f t="shared" si="9"/>
        <v>-9455</v>
      </c>
      <c r="CT6" s="59">
        <f t="shared" si="9"/>
        <v>-9799</v>
      </c>
      <c r="CU6" s="59">
        <f t="shared" si="9"/>
        <v>-10359</v>
      </c>
      <c r="CV6" s="59">
        <f t="shared" si="9"/>
        <v>-10539</v>
      </c>
      <c r="CW6" s="59" t="str">
        <f>IF(CW8="-","【-】","【"&amp;SUBSTITUTE(TEXT(CW8,"#,##0"),"-","△")&amp;"】")</f>
        <v>【△5,790】</v>
      </c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 t="s">
        <v>126</v>
      </c>
      <c r="DI6" s="60">
        <f t="shared" ref="DI6:DJ6" si="10">DI8</f>
        <v>428841</v>
      </c>
      <c r="DJ6" s="60">
        <f t="shared" si="10"/>
        <v>17428</v>
      </c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 t="s">
        <v>126</v>
      </c>
      <c r="DV6" s="64">
        <f>IF(DV8="-",NA(),DV8)</f>
        <v>0</v>
      </c>
      <c r="DW6" s="64">
        <f t="shared" ref="DW6:EE6" si="11">IF(DW8="-",NA(),DW8)</f>
        <v>0</v>
      </c>
      <c r="DX6" s="64">
        <f t="shared" si="11"/>
        <v>0</v>
      </c>
      <c r="DY6" s="64">
        <f t="shared" si="11"/>
        <v>0</v>
      </c>
      <c r="DZ6" s="64">
        <f t="shared" si="11"/>
        <v>0</v>
      </c>
      <c r="EA6" s="64">
        <f t="shared" si="11"/>
        <v>34.1</v>
      </c>
      <c r="EB6" s="64">
        <f t="shared" si="11"/>
        <v>20.3</v>
      </c>
      <c r="EC6" s="64">
        <f t="shared" si="11"/>
        <v>44.7</v>
      </c>
      <c r="ED6" s="64">
        <f t="shared" si="11"/>
        <v>33.299999999999997</v>
      </c>
      <c r="EE6" s="64">
        <f t="shared" si="11"/>
        <v>536.70000000000005</v>
      </c>
      <c r="EF6" s="64" t="str">
        <f>IF(EF8="-","【-】","【"&amp;SUBSTITUTE(TEXT(EF8,"#,##0.0"),"-","△")&amp;"】")</f>
        <v>【167.7】</v>
      </c>
      <c r="EG6" s="65">
        <f>IF(EG8="-",NA(),EG8)</f>
        <v>1.6999999999999999E-3</v>
      </c>
      <c r="EH6" s="65">
        <f t="shared" ref="EH6:EP6" si="12">IF(EH8="-",NA(),EH8)</f>
        <v>1.6999999999999999E-3</v>
      </c>
      <c r="EI6" s="65">
        <f t="shared" si="12"/>
        <v>1.6999999999999999E-3</v>
      </c>
      <c r="EJ6" s="65">
        <f t="shared" si="12"/>
        <v>1.6999999999999999E-3</v>
      </c>
      <c r="EK6" s="65">
        <f t="shared" si="12"/>
        <v>1.8E-3</v>
      </c>
      <c r="EL6" s="65">
        <f t="shared" si="12"/>
        <v>0.14130000000000001</v>
      </c>
      <c r="EM6" s="65">
        <f t="shared" si="12"/>
        <v>0.16450000000000001</v>
      </c>
      <c r="EN6" s="65">
        <f t="shared" si="12"/>
        <v>0.1704</v>
      </c>
      <c r="EO6" s="65">
        <f t="shared" si="12"/>
        <v>0.15890000000000001</v>
      </c>
      <c r="EP6" s="65">
        <f t="shared" si="12"/>
        <v>0.13650000000000001</v>
      </c>
    </row>
    <row r="7" spans="1:146" s="66" customFormat="1" x14ac:dyDescent="0.15">
      <c r="A7" s="42" t="s">
        <v>127</v>
      </c>
      <c r="B7" s="57">
        <f t="shared" ref="B7:X7" si="13">B8</f>
        <v>2018</v>
      </c>
      <c r="C7" s="57">
        <f t="shared" si="13"/>
        <v>102083</v>
      </c>
      <c r="D7" s="57">
        <f t="shared" si="13"/>
        <v>47</v>
      </c>
      <c r="E7" s="57">
        <f t="shared" si="13"/>
        <v>11</v>
      </c>
      <c r="F7" s="57">
        <f t="shared" si="13"/>
        <v>1</v>
      </c>
      <c r="G7" s="57">
        <f t="shared" si="13"/>
        <v>1</v>
      </c>
      <c r="H7" s="57" t="str">
        <f t="shared" si="13"/>
        <v>群馬県　渋川市</v>
      </c>
      <c r="I7" s="57" t="str">
        <f t="shared" si="13"/>
        <v>ＳＵＮおのがみ</v>
      </c>
      <c r="J7" s="57" t="str">
        <f t="shared" si="13"/>
        <v>法非適用</v>
      </c>
      <c r="K7" s="57" t="str">
        <f t="shared" si="13"/>
        <v>観光施設事業</v>
      </c>
      <c r="L7" s="57" t="str">
        <f t="shared" si="13"/>
        <v>休養宿泊施設</v>
      </c>
      <c r="M7" s="57" t="str">
        <f t="shared" si="13"/>
        <v>Ａ１Ｂ２</v>
      </c>
      <c r="N7" s="57" t="str">
        <f t="shared" si="13"/>
        <v>非設置</v>
      </c>
      <c r="O7" s="58" t="str">
        <f t="shared" si="13"/>
        <v>該当数値なし</v>
      </c>
      <c r="P7" s="58" t="str">
        <f t="shared" si="13"/>
        <v>該当数値なし</v>
      </c>
      <c r="Q7" s="59">
        <f t="shared" si="13"/>
        <v>3464</v>
      </c>
      <c r="R7" s="60">
        <f t="shared" si="13"/>
        <v>94</v>
      </c>
      <c r="S7" s="61">
        <f t="shared" si="13"/>
        <v>8052</v>
      </c>
      <c r="T7" s="62" t="str">
        <f t="shared" si="13"/>
        <v>利用料金制</v>
      </c>
      <c r="U7" s="58">
        <f t="shared" si="13"/>
        <v>20.6</v>
      </c>
      <c r="V7" s="62" t="str">
        <f t="shared" si="13"/>
        <v>有</v>
      </c>
      <c r="W7" s="63">
        <f t="shared" si="13"/>
        <v>66</v>
      </c>
      <c r="X7" s="62" t="str">
        <f t="shared" si="13"/>
        <v>有</v>
      </c>
      <c r="Y7" s="64">
        <f>Y8</f>
        <v>103.9</v>
      </c>
      <c r="Z7" s="64">
        <f t="shared" ref="Z7:AH7" si="14">Z8</f>
        <v>105.5</v>
      </c>
      <c r="AA7" s="64">
        <f t="shared" si="14"/>
        <v>104.9</v>
      </c>
      <c r="AB7" s="64">
        <f t="shared" si="14"/>
        <v>102.3</v>
      </c>
      <c r="AC7" s="64">
        <f t="shared" si="14"/>
        <v>102.8</v>
      </c>
      <c r="AD7" s="64">
        <f t="shared" si="14"/>
        <v>91.3</v>
      </c>
      <c r="AE7" s="64">
        <f t="shared" si="14"/>
        <v>91.8</v>
      </c>
      <c r="AF7" s="64">
        <f t="shared" si="14"/>
        <v>93.3</v>
      </c>
      <c r="AG7" s="64">
        <f t="shared" si="14"/>
        <v>94.6</v>
      </c>
      <c r="AH7" s="64">
        <f t="shared" si="14"/>
        <v>97.1</v>
      </c>
      <c r="AI7" s="64"/>
      <c r="AJ7" s="64">
        <f>AJ8</f>
        <v>0</v>
      </c>
      <c r="AK7" s="64">
        <f t="shared" ref="AK7:AS7" si="15">AK8</f>
        <v>0</v>
      </c>
      <c r="AL7" s="64">
        <f t="shared" si="15"/>
        <v>0</v>
      </c>
      <c r="AM7" s="64">
        <f t="shared" si="15"/>
        <v>13.8</v>
      </c>
      <c r="AN7" s="64">
        <f t="shared" si="15"/>
        <v>3</v>
      </c>
      <c r="AO7" s="64">
        <f t="shared" si="15"/>
        <v>24.8</v>
      </c>
      <c r="AP7" s="64">
        <f t="shared" si="15"/>
        <v>25.9</v>
      </c>
      <c r="AQ7" s="64">
        <f t="shared" si="15"/>
        <v>25.2</v>
      </c>
      <c r="AR7" s="64">
        <f t="shared" si="15"/>
        <v>27.3</v>
      </c>
      <c r="AS7" s="64">
        <f t="shared" si="15"/>
        <v>30.4</v>
      </c>
      <c r="AT7" s="64"/>
      <c r="AU7" s="59">
        <f>AU8</f>
        <v>0</v>
      </c>
      <c r="AV7" s="59">
        <f t="shared" ref="AV7:BD7" si="16">AV8</f>
        <v>0</v>
      </c>
      <c r="AW7" s="59">
        <f t="shared" si="16"/>
        <v>0</v>
      </c>
      <c r="AX7" s="59">
        <f t="shared" si="16"/>
        <v>1313</v>
      </c>
      <c r="AY7" s="59">
        <f t="shared" si="16"/>
        <v>314</v>
      </c>
      <c r="AZ7" s="59">
        <f t="shared" si="16"/>
        <v>2500</v>
      </c>
      <c r="BA7" s="59">
        <f t="shared" si="16"/>
        <v>2895</v>
      </c>
      <c r="BB7" s="59">
        <f t="shared" si="16"/>
        <v>2798</v>
      </c>
      <c r="BC7" s="59">
        <f t="shared" si="16"/>
        <v>2646</v>
      </c>
      <c r="BD7" s="59">
        <f t="shared" si="16"/>
        <v>3706</v>
      </c>
      <c r="BE7" s="59"/>
      <c r="BF7" s="64">
        <f>BF8</f>
        <v>42</v>
      </c>
      <c r="BG7" s="64">
        <f t="shared" ref="BG7:BO7" si="17">BG8</f>
        <v>43.2</v>
      </c>
      <c r="BH7" s="64">
        <f t="shared" si="17"/>
        <v>42.9</v>
      </c>
      <c r="BI7" s="64">
        <f t="shared" si="17"/>
        <v>43.5</v>
      </c>
      <c r="BJ7" s="64">
        <f t="shared" si="17"/>
        <v>43.7</v>
      </c>
      <c r="BK7" s="64">
        <f t="shared" si="17"/>
        <v>22.7</v>
      </c>
      <c r="BL7" s="64">
        <f t="shared" si="17"/>
        <v>23.4</v>
      </c>
      <c r="BM7" s="64">
        <f t="shared" si="17"/>
        <v>22.8</v>
      </c>
      <c r="BN7" s="64">
        <f t="shared" si="17"/>
        <v>23.5</v>
      </c>
      <c r="BO7" s="64">
        <f t="shared" si="17"/>
        <v>23.9</v>
      </c>
      <c r="BP7" s="64"/>
      <c r="BQ7" s="64">
        <f>BQ8</f>
        <v>42.5</v>
      </c>
      <c r="BR7" s="64">
        <f t="shared" ref="BR7:BZ7" si="18">BR8</f>
        <v>40</v>
      </c>
      <c r="BS7" s="64">
        <f t="shared" si="18"/>
        <v>42.3</v>
      </c>
      <c r="BT7" s="64">
        <f t="shared" si="18"/>
        <v>43.2</v>
      </c>
      <c r="BU7" s="64">
        <f t="shared" si="18"/>
        <v>33</v>
      </c>
      <c r="BV7" s="64">
        <f t="shared" si="18"/>
        <v>35.1</v>
      </c>
      <c r="BW7" s="64">
        <f t="shared" si="18"/>
        <v>35.4</v>
      </c>
      <c r="BX7" s="64">
        <f t="shared" si="18"/>
        <v>37.299999999999997</v>
      </c>
      <c r="BY7" s="64">
        <f t="shared" si="18"/>
        <v>33.799999999999997</v>
      </c>
      <c r="BZ7" s="64">
        <f t="shared" si="18"/>
        <v>35.700000000000003</v>
      </c>
      <c r="CA7" s="64"/>
      <c r="CB7" s="64">
        <f>CB8</f>
        <v>3.8</v>
      </c>
      <c r="CC7" s="64">
        <f t="shared" ref="CC7:CK7" si="19">CC8</f>
        <v>5.2</v>
      </c>
      <c r="CD7" s="64">
        <f t="shared" si="19"/>
        <v>4.7</v>
      </c>
      <c r="CE7" s="64">
        <f t="shared" si="19"/>
        <v>2.2999999999999998</v>
      </c>
      <c r="CF7" s="64">
        <f t="shared" si="19"/>
        <v>2.8</v>
      </c>
      <c r="CG7" s="64">
        <f t="shared" si="19"/>
        <v>-17.5</v>
      </c>
      <c r="CH7" s="64">
        <f t="shared" si="19"/>
        <v>-15.9</v>
      </c>
      <c r="CI7" s="64">
        <f t="shared" si="19"/>
        <v>-17.7</v>
      </c>
      <c r="CJ7" s="64">
        <f t="shared" si="19"/>
        <v>-33.5</v>
      </c>
      <c r="CK7" s="64">
        <f t="shared" si="19"/>
        <v>-52.5</v>
      </c>
      <c r="CL7" s="64"/>
      <c r="CM7" s="59">
        <f>CM8</f>
        <v>5301</v>
      </c>
      <c r="CN7" s="59">
        <f t="shared" ref="CN7:CV7" si="20">CN8</f>
        <v>7482</v>
      </c>
      <c r="CO7" s="59">
        <f t="shared" si="20"/>
        <v>6477</v>
      </c>
      <c r="CP7" s="59">
        <f t="shared" si="20"/>
        <v>3214</v>
      </c>
      <c r="CQ7" s="59">
        <f t="shared" si="20"/>
        <v>-346</v>
      </c>
      <c r="CR7" s="59">
        <f t="shared" si="20"/>
        <v>-6167</v>
      </c>
      <c r="CS7" s="59">
        <f t="shared" si="20"/>
        <v>-9455</v>
      </c>
      <c r="CT7" s="59">
        <f t="shared" si="20"/>
        <v>-9799</v>
      </c>
      <c r="CU7" s="59">
        <f t="shared" si="20"/>
        <v>-10359</v>
      </c>
      <c r="CV7" s="59">
        <f t="shared" si="20"/>
        <v>-10539</v>
      </c>
      <c r="CW7" s="59"/>
      <c r="CX7" s="64" t="s">
        <v>128</v>
      </c>
      <c r="CY7" s="64" t="s">
        <v>128</v>
      </c>
      <c r="CZ7" s="64" t="s">
        <v>128</v>
      </c>
      <c r="DA7" s="64" t="s">
        <v>128</v>
      </c>
      <c r="DB7" s="64" t="s">
        <v>128</v>
      </c>
      <c r="DC7" s="64" t="s">
        <v>128</v>
      </c>
      <c r="DD7" s="64" t="s">
        <v>128</v>
      </c>
      <c r="DE7" s="64" t="s">
        <v>128</v>
      </c>
      <c r="DF7" s="64" t="s">
        <v>128</v>
      </c>
      <c r="DG7" s="64" t="s">
        <v>126</v>
      </c>
      <c r="DH7" s="64"/>
      <c r="DI7" s="60">
        <f>DI8</f>
        <v>428841</v>
      </c>
      <c r="DJ7" s="60">
        <f>DJ8</f>
        <v>17428</v>
      </c>
      <c r="DK7" s="64" t="s">
        <v>128</v>
      </c>
      <c r="DL7" s="64" t="s">
        <v>128</v>
      </c>
      <c r="DM7" s="64" t="s">
        <v>128</v>
      </c>
      <c r="DN7" s="64" t="s">
        <v>128</v>
      </c>
      <c r="DO7" s="64" t="s">
        <v>128</v>
      </c>
      <c r="DP7" s="64" t="s">
        <v>128</v>
      </c>
      <c r="DQ7" s="64" t="s">
        <v>128</v>
      </c>
      <c r="DR7" s="64" t="s">
        <v>128</v>
      </c>
      <c r="DS7" s="64" t="s">
        <v>128</v>
      </c>
      <c r="DT7" s="64" t="s">
        <v>126</v>
      </c>
      <c r="DU7" s="64"/>
      <c r="DV7" s="64">
        <f>DV8</f>
        <v>0</v>
      </c>
      <c r="DW7" s="64">
        <f t="shared" ref="DW7:EE7" si="21">DW8</f>
        <v>0</v>
      </c>
      <c r="DX7" s="64">
        <f t="shared" si="21"/>
        <v>0</v>
      </c>
      <c r="DY7" s="64">
        <f t="shared" si="21"/>
        <v>0</v>
      </c>
      <c r="DZ7" s="64">
        <f t="shared" si="21"/>
        <v>0</v>
      </c>
      <c r="EA7" s="64">
        <f t="shared" si="21"/>
        <v>34.1</v>
      </c>
      <c r="EB7" s="64">
        <f t="shared" si="21"/>
        <v>20.3</v>
      </c>
      <c r="EC7" s="64">
        <f t="shared" si="21"/>
        <v>44.7</v>
      </c>
      <c r="ED7" s="64">
        <f t="shared" si="21"/>
        <v>33.299999999999997</v>
      </c>
      <c r="EE7" s="64">
        <f t="shared" si="21"/>
        <v>536.70000000000005</v>
      </c>
      <c r="EF7" s="64"/>
      <c r="EG7" s="65"/>
      <c r="EH7" s="65"/>
      <c r="EI7" s="65"/>
      <c r="EJ7" s="65"/>
      <c r="EK7" s="65"/>
      <c r="EL7" s="65"/>
      <c r="EM7" s="65"/>
      <c r="EN7" s="65"/>
      <c r="EO7" s="65"/>
      <c r="EP7" s="65"/>
    </row>
    <row r="8" spans="1:146" s="66" customFormat="1" x14ac:dyDescent="0.15">
      <c r="A8" s="42"/>
      <c r="B8" s="67">
        <v>2018</v>
      </c>
      <c r="C8" s="67">
        <v>102083</v>
      </c>
      <c r="D8" s="67">
        <v>47</v>
      </c>
      <c r="E8" s="67">
        <v>11</v>
      </c>
      <c r="F8" s="67">
        <v>1</v>
      </c>
      <c r="G8" s="67">
        <v>1</v>
      </c>
      <c r="H8" s="67" t="s">
        <v>129</v>
      </c>
      <c r="I8" s="67" t="s">
        <v>130</v>
      </c>
      <c r="J8" s="67" t="s">
        <v>131</v>
      </c>
      <c r="K8" s="67" t="s">
        <v>132</v>
      </c>
      <c r="L8" s="67" t="s">
        <v>133</v>
      </c>
      <c r="M8" s="67" t="s">
        <v>134</v>
      </c>
      <c r="N8" s="67" t="s">
        <v>135</v>
      </c>
      <c r="O8" s="68" t="s">
        <v>136</v>
      </c>
      <c r="P8" s="68" t="s">
        <v>136</v>
      </c>
      <c r="Q8" s="69">
        <v>3464</v>
      </c>
      <c r="R8" s="69">
        <v>94</v>
      </c>
      <c r="S8" s="70">
        <v>8052</v>
      </c>
      <c r="T8" s="71" t="s">
        <v>137</v>
      </c>
      <c r="U8" s="68">
        <v>20.6</v>
      </c>
      <c r="V8" s="71" t="s">
        <v>138</v>
      </c>
      <c r="W8" s="72">
        <v>66</v>
      </c>
      <c r="X8" s="71" t="s">
        <v>138</v>
      </c>
      <c r="Y8" s="73">
        <v>103.9</v>
      </c>
      <c r="Z8" s="73">
        <v>105.5</v>
      </c>
      <c r="AA8" s="73">
        <v>104.9</v>
      </c>
      <c r="AB8" s="73">
        <v>102.3</v>
      </c>
      <c r="AC8" s="73">
        <v>102.8</v>
      </c>
      <c r="AD8" s="73">
        <v>91.3</v>
      </c>
      <c r="AE8" s="73">
        <v>91.8</v>
      </c>
      <c r="AF8" s="73">
        <v>93.3</v>
      </c>
      <c r="AG8" s="73">
        <v>94.6</v>
      </c>
      <c r="AH8" s="73">
        <v>97.1</v>
      </c>
      <c r="AI8" s="73">
        <v>112</v>
      </c>
      <c r="AJ8" s="73">
        <v>0</v>
      </c>
      <c r="AK8" s="73">
        <v>0</v>
      </c>
      <c r="AL8" s="73">
        <v>0</v>
      </c>
      <c r="AM8" s="73">
        <v>13.8</v>
      </c>
      <c r="AN8" s="73">
        <v>3</v>
      </c>
      <c r="AO8" s="73">
        <v>24.8</v>
      </c>
      <c r="AP8" s="73">
        <v>25.9</v>
      </c>
      <c r="AQ8" s="73">
        <v>25.2</v>
      </c>
      <c r="AR8" s="73">
        <v>27.3</v>
      </c>
      <c r="AS8" s="73">
        <v>30.4</v>
      </c>
      <c r="AT8" s="73">
        <v>19.5</v>
      </c>
      <c r="AU8" s="74">
        <v>0</v>
      </c>
      <c r="AV8" s="74">
        <v>0</v>
      </c>
      <c r="AW8" s="74">
        <v>0</v>
      </c>
      <c r="AX8" s="74">
        <v>1313</v>
      </c>
      <c r="AY8" s="74">
        <v>314</v>
      </c>
      <c r="AZ8" s="74">
        <v>2500</v>
      </c>
      <c r="BA8" s="74">
        <v>2895</v>
      </c>
      <c r="BB8" s="74">
        <v>2798</v>
      </c>
      <c r="BC8" s="74">
        <v>2646</v>
      </c>
      <c r="BD8" s="74">
        <v>3706</v>
      </c>
      <c r="BE8" s="74">
        <v>4220</v>
      </c>
      <c r="BF8" s="73">
        <v>42</v>
      </c>
      <c r="BG8" s="73">
        <v>43.2</v>
      </c>
      <c r="BH8" s="73">
        <v>42.9</v>
      </c>
      <c r="BI8" s="73">
        <v>43.5</v>
      </c>
      <c r="BJ8" s="73">
        <v>43.7</v>
      </c>
      <c r="BK8" s="73">
        <v>22.7</v>
      </c>
      <c r="BL8" s="73">
        <v>23.4</v>
      </c>
      <c r="BM8" s="73">
        <v>22.8</v>
      </c>
      <c r="BN8" s="73">
        <v>23.5</v>
      </c>
      <c r="BO8" s="73">
        <v>23.9</v>
      </c>
      <c r="BP8" s="73">
        <v>22.1</v>
      </c>
      <c r="BQ8" s="73">
        <v>42.5</v>
      </c>
      <c r="BR8" s="73">
        <v>40</v>
      </c>
      <c r="BS8" s="73">
        <v>42.3</v>
      </c>
      <c r="BT8" s="73">
        <v>43.2</v>
      </c>
      <c r="BU8" s="73">
        <v>33</v>
      </c>
      <c r="BV8" s="73">
        <v>35.1</v>
      </c>
      <c r="BW8" s="73">
        <v>35.4</v>
      </c>
      <c r="BX8" s="73">
        <v>37.299999999999997</v>
      </c>
      <c r="BY8" s="73">
        <v>33.799999999999997</v>
      </c>
      <c r="BZ8" s="73">
        <v>35.700000000000003</v>
      </c>
      <c r="CA8" s="73">
        <v>32.5</v>
      </c>
      <c r="CB8" s="73">
        <v>3.8</v>
      </c>
      <c r="CC8" s="73">
        <v>5.2</v>
      </c>
      <c r="CD8" s="73">
        <v>4.7</v>
      </c>
      <c r="CE8" s="75">
        <v>2.2999999999999998</v>
      </c>
      <c r="CF8" s="75">
        <v>2.8</v>
      </c>
      <c r="CG8" s="73">
        <v>-17.5</v>
      </c>
      <c r="CH8" s="73">
        <v>-15.9</v>
      </c>
      <c r="CI8" s="73">
        <v>-17.7</v>
      </c>
      <c r="CJ8" s="73">
        <v>-33.5</v>
      </c>
      <c r="CK8" s="73">
        <v>-52.5</v>
      </c>
      <c r="CL8" s="73">
        <v>-106</v>
      </c>
      <c r="CM8" s="74">
        <v>5301</v>
      </c>
      <c r="CN8" s="74">
        <v>7482</v>
      </c>
      <c r="CO8" s="74">
        <v>6477</v>
      </c>
      <c r="CP8" s="74">
        <v>3214</v>
      </c>
      <c r="CQ8" s="74">
        <v>-346</v>
      </c>
      <c r="CR8" s="74">
        <v>-6167</v>
      </c>
      <c r="CS8" s="74">
        <v>-9455</v>
      </c>
      <c r="CT8" s="74">
        <v>-9799</v>
      </c>
      <c r="CU8" s="74">
        <v>-10359</v>
      </c>
      <c r="CV8" s="74">
        <v>-10539</v>
      </c>
      <c r="CW8" s="74">
        <v>-5790</v>
      </c>
      <c r="CX8" s="73" t="s">
        <v>139</v>
      </c>
      <c r="CY8" s="73" t="s">
        <v>139</v>
      </c>
      <c r="CZ8" s="73" t="s">
        <v>139</v>
      </c>
      <c r="DA8" s="73" t="s">
        <v>139</v>
      </c>
      <c r="DB8" s="73" t="s">
        <v>139</v>
      </c>
      <c r="DC8" s="73" t="s">
        <v>139</v>
      </c>
      <c r="DD8" s="73" t="s">
        <v>139</v>
      </c>
      <c r="DE8" s="73" t="s">
        <v>139</v>
      </c>
      <c r="DF8" s="73" t="s">
        <v>139</v>
      </c>
      <c r="DG8" s="73" t="s">
        <v>139</v>
      </c>
      <c r="DH8" s="73" t="s">
        <v>139</v>
      </c>
      <c r="DI8" s="69">
        <v>428841</v>
      </c>
      <c r="DJ8" s="69">
        <v>17428</v>
      </c>
      <c r="DK8" s="73" t="s">
        <v>139</v>
      </c>
      <c r="DL8" s="73" t="s">
        <v>139</v>
      </c>
      <c r="DM8" s="73" t="s">
        <v>139</v>
      </c>
      <c r="DN8" s="73" t="s">
        <v>139</v>
      </c>
      <c r="DO8" s="73" t="s">
        <v>139</v>
      </c>
      <c r="DP8" s="73" t="s">
        <v>139</v>
      </c>
      <c r="DQ8" s="73" t="s">
        <v>139</v>
      </c>
      <c r="DR8" s="73" t="s">
        <v>139</v>
      </c>
      <c r="DS8" s="73" t="s">
        <v>139</v>
      </c>
      <c r="DT8" s="73" t="s">
        <v>139</v>
      </c>
      <c r="DU8" s="73" t="s">
        <v>139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34.1</v>
      </c>
      <c r="EB8" s="73">
        <v>20.3</v>
      </c>
      <c r="EC8" s="73">
        <v>44.7</v>
      </c>
      <c r="ED8" s="73">
        <v>33.299999999999997</v>
      </c>
      <c r="EE8" s="73">
        <v>536.70000000000005</v>
      </c>
      <c r="EF8" s="73">
        <v>167.7</v>
      </c>
      <c r="EG8" s="71">
        <v>1.6999999999999999E-3</v>
      </c>
      <c r="EH8" s="76">
        <v>1.6999999999999999E-3</v>
      </c>
      <c r="EI8" s="76">
        <v>1.6999999999999999E-3</v>
      </c>
      <c r="EJ8" s="76">
        <v>1.6999999999999999E-3</v>
      </c>
      <c r="EK8" s="76">
        <v>1.8E-3</v>
      </c>
      <c r="EL8" s="76">
        <v>0.14130000000000001</v>
      </c>
      <c r="EM8" s="76">
        <v>0.16450000000000001</v>
      </c>
      <c r="EN8" s="76">
        <v>0.1704</v>
      </c>
      <c r="EO8" s="76">
        <v>0.15890000000000001</v>
      </c>
      <c r="EP8" s="76">
        <v>0.13650000000000001</v>
      </c>
    </row>
    <row r="9" spans="1:146" x14ac:dyDescent="0.15">
      <c r="O9" s="77"/>
      <c r="P9" s="77"/>
      <c r="Q9" s="77"/>
      <c r="R9" s="77"/>
      <c r="S9" s="77"/>
      <c r="T9" s="77"/>
      <c r="U9" s="77"/>
      <c r="V9" s="77"/>
      <c r="W9" s="77"/>
      <c r="X9" s="77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9"/>
      <c r="BJ9" s="79"/>
      <c r="BK9" s="78"/>
      <c r="BL9" s="78"/>
      <c r="BM9" s="78"/>
      <c r="BN9" s="78"/>
      <c r="BO9" s="78"/>
      <c r="BP9" s="78"/>
      <c r="BQ9" s="78"/>
      <c r="BR9" s="78"/>
      <c r="BS9" s="78"/>
      <c r="BT9" s="79"/>
      <c r="BU9" s="79"/>
      <c r="BV9" s="78"/>
      <c r="BW9" s="78"/>
      <c r="BX9" s="78"/>
      <c r="BY9" s="78"/>
      <c r="BZ9" s="78"/>
      <c r="CA9" s="78"/>
      <c r="CB9" s="78"/>
      <c r="CC9" s="78"/>
      <c r="CD9" s="78"/>
      <c r="CE9" s="80"/>
      <c r="CF9" s="80"/>
      <c r="CG9" s="78"/>
      <c r="CH9" s="78"/>
      <c r="CI9" s="78"/>
      <c r="CJ9" s="78"/>
      <c r="CK9" s="78"/>
      <c r="CL9" s="78"/>
      <c r="CM9" s="78"/>
      <c r="CN9" s="78"/>
      <c r="CO9" s="78"/>
      <c r="CP9" s="79"/>
      <c r="CQ9" s="79"/>
      <c r="CR9" s="78"/>
      <c r="CS9" s="78"/>
      <c r="CT9" s="78"/>
      <c r="CU9" s="78"/>
      <c r="CV9" s="78"/>
      <c r="CW9" s="78"/>
      <c r="CX9" s="78"/>
      <c r="CY9" s="78"/>
      <c r="CZ9" s="78"/>
      <c r="DA9" s="79"/>
      <c r="DB9" s="79"/>
      <c r="DC9" s="78"/>
      <c r="DD9" s="78"/>
      <c r="DE9" s="78"/>
      <c r="DF9" s="78"/>
      <c r="DG9" s="78"/>
      <c r="DH9" s="78"/>
      <c r="DI9" s="77"/>
      <c r="DJ9" s="77"/>
      <c r="DK9" s="78"/>
      <c r="DL9" s="78"/>
      <c r="DM9" s="78"/>
      <c r="DN9" s="79"/>
      <c r="DO9" s="79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</row>
    <row r="10" spans="1:146" x14ac:dyDescent="0.15">
      <c r="A10" s="81"/>
      <c r="B10" s="81" t="s">
        <v>140</v>
      </c>
      <c r="C10" s="81" t="s">
        <v>141</v>
      </c>
      <c r="D10" s="81" t="s">
        <v>142</v>
      </c>
      <c r="E10" s="81" t="s">
        <v>143</v>
      </c>
      <c r="F10" s="81" t="s">
        <v>144</v>
      </c>
      <c r="O10" s="77"/>
      <c r="P10" s="77"/>
      <c r="Q10" s="77"/>
      <c r="R10" s="77"/>
      <c r="S10" s="78"/>
      <c r="T10" s="77"/>
      <c r="U10" s="77"/>
      <c r="V10" s="77"/>
      <c r="W10" s="77"/>
      <c r="X10" s="77"/>
      <c r="Y10" s="78"/>
      <c r="Z10" s="78"/>
      <c r="AA10" s="78"/>
      <c r="AB10" s="78"/>
      <c r="AC10" s="78"/>
      <c r="AD10" s="78"/>
      <c r="AE10" s="78"/>
      <c r="AF10" s="78"/>
      <c r="AG10" s="78"/>
      <c r="AH10" s="77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7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7"/>
      <c r="BE10" s="77"/>
      <c r="BF10" s="77"/>
      <c r="BG10" s="78"/>
      <c r="BH10" s="78"/>
      <c r="BI10" s="78"/>
      <c r="BJ10" s="78"/>
      <c r="BK10" s="78"/>
      <c r="BL10" s="78"/>
      <c r="BM10" s="78"/>
      <c r="BN10" s="78"/>
      <c r="BO10" s="77"/>
      <c r="BP10" s="78"/>
      <c r="BQ10" s="77"/>
      <c r="BR10" s="78"/>
      <c r="BS10" s="78"/>
      <c r="BT10" s="78"/>
      <c r="BU10" s="78"/>
      <c r="BV10" s="78"/>
      <c r="BW10" s="78"/>
      <c r="BX10" s="78"/>
      <c r="BY10" s="78"/>
      <c r="BZ10" s="77"/>
      <c r="CA10" s="78"/>
      <c r="CB10" s="77"/>
      <c r="CC10" s="78"/>
      <c r="CD10" s="78"/>
      <c r="CE10" s="78"/>
      <c r="CF10" s="78"/>
      <c r="CG10" s="78"/>
      <c r="CH10" s="78"/>
      <c r="CI10" s="78"/>
      <c r="CJ10" s="78"/>
      <c r="CK10" s="77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7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7"/>
      <c r="DH10" s="78"/>
      <c r="DI10" s="77"/>
      <c r="DJ10" s="77"/>
      <c r="DK10" s="78"/>
      <c r="DL10" s="78"/>
      <c r="DM10" s="78"/>
      <c r="DN10" s="78"/>
      <c r="DO10" s="78"/>
      <c r="DP10" s="78"/>
      <c r="DQ10" s="78"/>
      <c r="DR10" s="78"/>
      <c r="DS10" s="78"/>
      <c r="DT10" s="77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7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7"/>
    </row>
    <row r="11" spans="1:146" x14ac:dyDescent="0.15">
      <c r="A11" s="81" t="s">
        <v>52</v>
      </c>
      <c r="B11" s="82">
        <f>DATEVALUE($B$6-4&amp;"年1月1日")</f>
        <v>41640</v>
      </c>
      <c r="C11" s="82">
        <f>DATEVALUE($B$6-3&amp;"年1月1日")</f>
        <v>42005</v>
      </c>
      <c r="D11" s="82">
        <f>DATEVALUE($B$6-2&amp;"年1月1日")</f>
        <v>42370</v>
      </c>
      <c r="E11" s="82">
        <f>DATEVALUE($B$6-1&amp;"年1月1日")</f>
        <v>42736</v>
      </c>
      <c r="F11" s="82">
        <f>DATEVALUE($B$6&amp;"年1月1日")</f>
        <v>43101</v>
      </c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8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8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8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8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</row>
    <row r="12" spans="1:146" x14ac:dyDescent="0.15"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</row>
    <row r="13" spans="1:146" x14ac:dyDescent="0.15"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</row>
    <row r="14" spans="1:146" x14ac:dyDescent="0.15"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</row>
    <row r="15" spans="1:146" x14ac:dyDescent="0.15"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</row>
    <row r="16" spans="1:146" x14ac:dyDescent="0.15"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</row>
    <row r="17" spans="15:146" x14ac:dyDescent="0.15"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</row>
    <row r="18" spans="15:146" x14ac:dyDescent="0.15"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</row>
    <row r="19" spans="15:146" x14ac:dyDescent="0.15"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</row>
    <row r="20" spans="15:146" x14ac:dyDescent="0.15"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Printed>2020-02-14T01:11:23Z</cp:lastPrinted>
  <dcterms:created xsi:type="dcterms:W3CDTF">2019-12-05T07:18:14Z</dcterms:created>
  <dcterms:modified xsi:type="dcterms:W3CDTF">2020-02-14T01:11:29Z</dcterms:modified>
  <cp:category/>
</cp:coreProperties>
</file>