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01_前橋市\"/>
    </mc:Choice>
  </mc:AlternateContent>
  <xr:revisionPtr revIDLastSave="0" documentId="13_ncr:1_{1CD5AAAC-14DA-46AB-BCA6-90EFA4B45380}" xr6:coauthVersionLast="36" xr6:coauthVersionMax="36" xr10:uidLastSave="{00000000-0000-0000-0000-000000000000}"/>
  <workbookProtection workbookAlgorithmName="SHA-512" workbookHashValue="xic9nrAp5P/lf6wbH5HfT3K/CrmpCTrP3fzdft6kq7lmsaErXcRv8Ig80fadb79ejXqHh9L1XYXehLIhakeN+w==" workbookSaltValue="kVDuVb3wibJWQnhce97HCg=="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BB10" i="4"/>
  <c r="AT10" i="4"/>
  <c r="AL10" i="4"/>
  <c r="W10" i="4"/>
  <c r="I10" i="4"/>
  <c r="B10" i="4"/>
  <c r="BB8" i="4"/>
  <c r="AT8" i="4"/>
  <c r="W8" i="4"/>
  <c r="B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<sst xmlns="http://schemas.openxmlformats.org/spreadsheetml/2006/main" count="228" uniqueCount="114">
  <si>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</si>
  <si>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</si>
  <si>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</si>
  <si>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</si>
  <si>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</si>
  <si>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</si>
  <si>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</si>
  <si>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</si>
  <si>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</si>
  <si>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</si>
  <si>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</si>
  <si>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</si>
  <si>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</si>
  <si>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</si>
  <si>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</si>
  <si>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</si>
  <si>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</si>
  <si>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</si>
  <si>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</si>
  <si>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</si>
  <si>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</si>
  <si>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</si>
  <si>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</si>
  <si>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</si>
  <si>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</si>
  <si>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</si>
  <si>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</si>
  <si>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</si>
  <si>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</si>
  <si>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</si>
  <si>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</si>
  <si>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</si>
  <si>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</si>
  <si>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</si>
  <si>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</si>
  <si>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</si>
  <si>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</si>
  <si>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</si>
  <si>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</si>
  <si>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</si>
  <si>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</si>
  <si>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</si>
  <si>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</si>
  <si>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</si>
  <si>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</si>
  <si>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</si>
  <si>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</si>
  <si>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</si>
  <si>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</si>
  <si>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</si>
  <si>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</si>
  <si>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</si>
  <si>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</si>
  <si>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</si>
  <si>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</si>
  <si>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</si>
  <si>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</si>
  <si>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</si>
  <si>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</si>
  <si>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</si>
  <si>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</si>
  <si>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</si>
  <si>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</si>
  <si>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</si>
  <si>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</si>
  <si>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</si>
  <si>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</si>
  <si>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</si>
  <si>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</si>
  <si>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</si>
  <si>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</si>
  <si>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</si>
  <si>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</si>
  <si>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</si>
  <si>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</si>
  <si>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</si>
  <si>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</si>
  <si>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</si>
  <si>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</si>
  <si>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</si>
  <si>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</si>
  <si>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</si>
  <si>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</si>
  <si>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</si>
  <si>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</si>
  <si>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</si>
  <si>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</si>
  <si>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</si>
  <si>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</si>
  <si>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</si>
  <si>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</si>
  <si>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</si>
  <si>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</si>
  <si>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前橋市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</si>
  <si>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</si>
  <si>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</si>
  <si>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</si>
  <si>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</si>
  <si>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</si>
  <si>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</si>
  <si>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</si>
  <si>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</si>
  <si>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</si>
  <si>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</si>
  <si>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</si>
  <si>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</si>
  <si>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</si>
  <si>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</si>
  <si>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</si>
  <si>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</si>
  <si>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</si>
  <si>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 経常収支比率については、100%以上となっているものの、給水収益等により維持管理、支払利息を賄えているとは言い難く、引き続き経営改善及び給水収益の確保は必要と考えられる。
③ 流動比率については100％を超えているものの、今後の浄水場更新等により将来的に流動負債が増える見込みもあるため、負債を支払える能力（現金の確保）に注視が必要と考えられる。
④ 企業債残高対給水収益比率については類似団体平均値を下回っているが、将来的な更新等により今後は高い数値となることが見込まれるため、適切な給水収益の確保が必要と考えられる。
⑤ 料金回収率については100％を下回っており、現状では給水に係る費用が給水収益以外の収入で賄われていることから、引き続き適切な料金収入の確保が必要と考えられる。
⑥ 給水原価については、類似団体平均値を下回っており、給水をするにあたり効率のよい維持管理費、経営に努めていると評価できる。
⑦ 施設利用率については、類似団体平均値を上回っており、適正規模の配水能力により適切な施設の利用に努めていると評価できる。
⑧ 有収率については、前年度の値を上回っているが、類似団体平均値を下回っており、今後も管路更新率の向上や漏水対策等に集中して努めていく必要があると考えられる。</t>
    <rPh sb="18" eb="20">
      <t>イジョウ</t>
    </rPh>
    <rPh sb="203" eb="204">
      <t>シタ</t>
    </rPh>
    <rPh sb="477" eb="480">
      <t>ゼンネンド</t>
    </rPh>
    <rPh sb="481" eb="482">
      <t>アタイ</t>
    </rPh>
    <rPh sb="483" eb="485">
      <t>シタマワ</t>
    </rPh>
    <rPh sb="487" eb="488">
      <t>ウエ</t>
    </rPh>
    <rPh sb="509" eb="511">
      <t>カンロ</t>
    </rPh>
    <rPh sb="511" eb="513">
      <t>コウシン</t>
    </rPh>
    <rPh sb="513" eb="514">
      <t>リツ</t>
    </rPh>
    <rPh sb="515" eb="517">
      <t>コウジョウ</t>
    </rPh>
    <phoneticPr fontId="4"/>
  </si>
  <si>
    <t>① 有形固定資産減価償却率については、類似団体平均値及び全国平均値を上回っている。基幹浄水場等、法定耐用年数を経過した施設を利用しており、数値も上昇傾向であることから、今後も効率的・計画的に施設等の更新に努めていく必要があると考えられる。
② 管路経年化率については、類似団体平均値や全国平均を下回ってはいるものの、近年数値が高まりつつあるため、今後も効率的な管路の更新に努めるべきであると考えられる。
③ 管路更新率については、類似団体平均値や全国平均値と比較し、下回っていることから、今後も効率的・計画的な管路更新に努めていく必要があると考えられる。</t>
    <rPh sb="34" eb="36">
      <t>ウワマワ</t>
    </rPh>
    <rPh sb="69" eb="71">
      <t>スウチ</t>
    </rPh>
    <rPh sb="72" eb="74">
      <t>ジョウショウ</t>
    </rPh>
    <rPh sb="74" eb="76">
      <t>ケイコウ</t>
    </rPh>
    <rPh sb="95" eb="97">
      <t>シセツ</t>
    </rPh>
    <rPh sb="97" eb="98">
      <t>トウ</t>
    </rPh>
    <rPh sb="99" eb="101">
      <t>コウシン</t>
    </rPh>
    <rPh sb="257" eb="259">
      <t>コウシン</t>
    </rPh>
    <phoneticPr fontId="4"/>
  </si>
  <si>
    <t>　全体の分析結果から前橋市における経営の状況を見ると、①経常収支比率が100%以上となっていても、⑤料金回収率が100%以下であり、給水収益以外の収益（加入金等）で維持管理費や支払利息が賄われている状況にあることから、料金の見直しをする必要があると考えられる。また、③流動比率及び④企業債残高対給水収益比率の結果からも適正な給水収益の確保が必要と考えられる。⑦施設利用率が高く施設規模が適正であるにもかかわらず、⑧有収率が低いことから、漏水への対策に引き続き力を入れる必要があると考えられる。
  前橋市水道事業においては、平成26年度に水道ビジョンの長期計画を策定済みであり、また、令和4～7年度財政計画を策定し、令和4、7年度に水道料金の改定を予定しているので、これらの結果を照らし合わせ、健全な経営による事業運営を目指していきたい。</t>
    <rPh sb="297" eb="299">
      <t>ネンド</t>
    </rPh>
    <rPh sb="299" eb="301">
      <t>ザイセイ</t>
    </rPh>
    <rPh sb="301" eb="303">
      <t>ケイカク</t>
    </rPh>
    <rPh sb="304" eb="306">
      <t>サクテイ</t>
    </rPh>
    <rPh sb="308" eb="310">
      <t>レイワ</t>
    </rPh>
    <rPh sb="313" eb="314">
      <t>ネン</t>
    </rPh>
    <rPh sb="314" eb="315">
      <t>ド</t>
    </rPh>
    <rPh sb="316" eb="320">
      <t>スイドウリョウキン</t>
    </rPh>
    <rPh sb="321" eb="323">
      <t>カイテイ</t>
    </rPh>
    <rPh sb="324" eb="32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</si>
</sst>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0.52</c:v>
                </c:pt>
                <c:pt idx="1">
                  <c:v>0.49</c:v>
                </c:pt>
                <c:pt idx="2">
                  <c:v>0.4</c:v>
                </c:pt>
                <c:pt idx="3">
                  <c:v>0.41</c:v>
                </c:pt>
                <c:pt idx="4">
                  <c:v>0.34</c:v>
                </c:pt>
              </c:numCache>
            </c:numRef>
          </c:val>
          <c:extLst>
            <c:ext xmlns:c16="http://schemas.microsoft.com/office/drawing/2014/chart" uri="{C3380CC4-5D6E-409C-BE32-E72D297353CC}">
              <c16:uniqueId val="{00000000-94E4-4A20-AF0C-7CC503E4B9C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94E4-4A20-AF0C-7CC503E4B9C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69.5</c:v>
                </c:pt>
                <c:pt idx="1">
                  <c:v>69.55</c:v>
                </c:pt>
                <c:pt idx="2">
                  <c:v>69.53</c:v>
                </c:pt>
                <c:pt idx="3">
                  <c:v>69.17</c:v>
                </c:pt>
                <c:pt idx="4">
                  <c:v>70.08</c:v>
                </c:pt>
              </c:numCache>
            </c:numRef>
          </c:val>
          <c:extLst>
            <c:ext xmlns:c16="http://schemas.microsoft.com/office/drawing/2014/chart" uri="{C3380CC4-5D6E-409C-BE32-E72D297353CC}">
              <c16:uniqueId val="{00000000-BA71-4E7E-825E-8A7300D4D8C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BA71-4E7E-825E-8A7300D4D8C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85.3</c:v>
                </c:pt>
                <c:pt idx="1">
                  <c:v>85.32</c:v>
                </c:pt>
                <c:pt idx="2">
                  <c:v>84.43</c:v>
                </c:pt>
                <c:pt idx="3">
                  <c:v>83.35</c:v>
                </c:pt>
                <c:pt idx="4">
                  <c:v>83.45</c:v>
                </c:pt>
              </c:numCache>
            </c:numRef>
          </c:val>
          <c:extLst>
            <c:ext xmlns:c16="http://schemas.microsoft.com/office/drawing/2014/chart" uri="{C3380CC4-5D6E-409C-BE32-E72D297353CC}">
              <c16:uniqueId val="{00000000-F8B7-4757-84C7-7521EF9BE97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F8B7-4757-84C7-7521EF9BE97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104.62</c:v>
                </c:pt>
                <c:pt idx="1">
                  <c:v>106.77</c:v>
                </c:pt>
                <c:pt idx="2">
                  <c:v>104.73</c:v>
                </c:pt>
                <c:pt idx="3">
                  <c:v>101.9</c:v>
                </c:pt>
                <c:pt idx="4">
                  <c:v>104.05</c:v>
                </c:pt>
              </c:numCache>
            </c:numRef>
          </c:val>
          <c:extLst>
            <c:ext xmlns:c16="http://schemas.microsoft.com/office/drawing/2014/chart" uri="{C3380CC4-5D6E-409C-BE32-E72D297353CC}">
              <c16:uniqueId val="{00000000-39BD-42E8-B3F6-BA36FE5AC05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39BD-42E8-B3F6-BA36FE5AC05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49.93</c:v>
                </c:pt>
                <c:pt idx="1">
                  <c:v>51.11</c:v>
                </c:pt>
                <c:pt idx="2">
                  <c:v>52.22</c:v>
                </c:pt>
                <c:pt idx="3">
                  <c:v>53.47</c:v>
                </c:pt>
                <c:pt idx="4">
                  <c:v>54.27</c:v>
                </c:pt>
              </c:numCache>
            </c:numRef>
          </c:val>
          <c:extLst>
            <c:ext xmlns:c16="http://schemas.microsoft.com/office/drawing/2014/chart" uri="{C3380CC4-5D6E-409C-BE32-E72D297353CC}">
              <c16:uniqueId val="{00000000-8CCE-4F7E-949C-A49EFF31593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8CCE-4F7E-949C-A49EFF31593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9.74</c:v>
                </c:pt>
                <c:pt idx="1">
                  <c:v>10.69</c:v>
                </c:pt>
                <c:pt idx="2">
                  <c:v>11.73</c:v>
                </c:pt>
                <c:pt idx="3">
                  <c:v>13.51</c:v>
                </c:pt>
                <c:pt idx="4">
                  <c:v>16.47</c:v>
                </c:pt>
              </c:numCache>
            </c:numRef>
          </c:val>
          <c:extLst>
            <c:ext xmlns:c16="http://schemas.microsoft.com/office/drawing/2014/chart" uri="{C3380CC4-5D6E-409C-BE32-E72D297353CC}">
              <c16:uniqueId val="{00000000-28F5-4C34-904B-663EB0EF1F9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28F5-4C34-904B-663EB0EF1F9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95-4031-9BA5-EF99F66DC2C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795-4031-9BA5-EF99F66DC2C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199.39</c:v>
                </c:pt>
                <c:pt idx="1">
                  <c:v>195.24</c:v>
                </c:pt>
                <c:pt idx="2">
                  <c:v>178.12</c:v>
                </c:pt>
                <c:pt idx="3">
                  <c:v>151.63999999999999</c:v>
                </c:pt>
                <c:pt idx="4">
                  <c:v>134.69999999999999</c:v>
                </c:pt>
              </c:numCache>
            </c:numRef>
          </c:val>
          <c:extLst>
            <c:ext xmlns:c16="http://schemas.microsoft.com/office/drawing/2014/chart" uri="{C3380CC4-5D6E-409C-BE32-E72D297353CC}">
              <c16:uniqueId val="{00000000-3BEE-41B0-B174-339EEA8B5FA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3BEE-41B0-B174-339EEA8B5FA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290.95</c:v>
                </c:pt>
                <c:pt idx="1">
                  <c:v>274.24</c:v>
                </c:pt>
                <c:pt idx="2">
                  <c:v>263.77</c:v>
                </c:pt>
                <c:pt idx="3">
                  <c:v>249.03</c:v>
                </c:pt>
                <c:pt idx="4">
                  <c:v>248.21</c:v>
                </c:pt>
              </c:numCache>
            </c:numRef>
          </c:val>
          <c:extLst>
            <c:ext xmlns:c16="http://schemas.microsoft.com/office/drawing/2014/chart" uri="{C3380CC4-5D6E-409C-BE32-E72D297353CC}">
              <c16:uniqueId val="{00000000-575A-4AAA-93FB-47ED5E1AEC4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575A-4AAA-93FB-47ED5E1AEC4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96.92</c:v>
                </c:pt>
                <c:pt idx="1">
                  <c:v>99.38</c:v>
                </c:pt>
                <c:pt idx="2">
                  <c:v>96.56</c:v>
                </c:pt>
                <c:pt idx="3">
                  <c:v>94.42</c:v>
                </c:pt>
                <c:pt idx="4">
                  <c:v>96.63</c:v>
                </c:pt>
              </c:numCache>
            </c:numRef>
          </c:val>
          <c:extLst>
            <c:ext xmlns:c16="http://schemas.microsoft.com/office/drawing/2014/chart" uri="{C3380CC4-5D6E-409C-BE32-E72D297353CC}">
              <c16:uniqueId val="{00000000-79A8-4631-B2DB-23425988A57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79A8-4631-B2DB-23425988A57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135.69</c:v>
                </c:pt>
                <c:pt idx="1">
                  <c:v>132.38</c:v>
                </c:pt>
                <c:pt idx="2">
                  <c:v>136.19</c:v>
                </c:pt>
                <c:pt idx="3">
                  <c:v>139.22</c:v>
                </c:pt>
                <c:pt idx="4">
                  <c:v>134.5</c:v>
                </c:pt>
              </c:numCache>
            </c:numRef>
          </c:val>
          <c:extLst>
            <c:ext xmlns:c16="http://schemas.microsoft.com/office/drawing/2014/chart" uri="{C3380CC4-5D6E-409C-BE32-E72D297353CC}">
              <c16:uniqueId val="{00000000-2D87-4363-8B28-A06B22DC7C4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2D87-4363-8B28-A06B22DC7C4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55" zoomScaleNormal="55" zoomScaleSheetLayoutView="5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群馬県　前橋市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3" t="str">
        <f>データ!$M$6</f>
        <v>自治体職員</v>
      </c>
      <c r="AE8" s="83"/>
      <c r="AF8" s="83"/>
      <c r="AG8" s="83"/>
      <c r="AH8" s="83"/>
      <c r="AI8" s="83"/>
      <c r="AJ8" s="83"/>
      <c r="AK8" s="4"/>
      <c r="AL8" s="71">
        <f>データ!$R$6</f>
        <v>335055</v>
      </c>
      <c r="AM8" s="71"/>
      <c r="AN8" s="71"/>
      <c r="AO8" s="71"/>
      <c r="AP8" s="71"/>
      <c r="AQ8" s="71"/>
      <c r="AR8" s="71"/>
      <c r="AS8" s="71"/>
      <c r="AT8" s="67">
        <f>データ!$S$6</f>
        <v>311.58999999999997</v>
      </c>
      <c r="AU8" s="68"/>
      <c r="AV8" s="68"/>
      <c r="AW8" s="68"/>
      <c r="AX8" s="68"/>
      <c r="AY8" s="68"/>
      <c r="AZ8" s="68"/>
      <c r="BA8" s="68"/>
      <c r="BB8" s="70">
        <f>データ!$T$6</f>
        <v>1075.31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74.91</v>
      </c>
      <c r="J10" s="68"/>
      <c r="K10" s="68"/>
      <c r="L10" s="68"/>
      <c r="M10" s="68"/>
      <c r="N10" s="68"/>
      <c r="O10" s="69"/>
      <c r="P10" s="70">
        <f>データ!$P$6</f>
        <v>99.91</v>
      </c>
      <c r="Q10" s="70"/>
      <c r="R10" s="70"/>
      <c r="S10" s="70"/>
      <c r="T10" s="70"/>
      <c r="U10" s="70"/>
      <c r="V10" s="70"/>
      <c r="W10" s="71">
        <f>データ!$Q$6</f>
        <v>2345</v>
      </c>
      <c r="X10" s="71"/>
      <c r="Y10" s="71"/>
      <c r="Z10" s="71"/>
      <c r="AA10" s="71"/>
      <c r="AB10" s="71"/>
      <c r="AC10" s="71"/>
      <c r="AD10" s="2"/>
      <c r="AE10" s="2"/>
      <c r="AF10" s="2"/>
      <c r="AG10" s="2"/>
      <c r="AH10" s="4"/>
      <c r="AI10" s="4"/>
      <c r="AJ10" s="4"/>
      <c r="AK10" s="4"/>
      <c r="AL10" s="71">
        <f>データ!$U$6</f>
        <v>334241</v>
      </c>
      <c r="AM10" s="71"/>
      <c r="AN10" s="71"/>
      <c r="AO10" s="71"/>
      <c r="AP10" s="71"/>
      <c r="AQ10" s="71"/>
      <c r="AR10" s="71"/>
      <c r="AS10" s="71"/>
      <c r="AT10" s="67">
        <f>データ!$V$6</f>
        <v>234.73</v>
      </c>
      <c r="AU10" s="68"/>
      <c r="AV10" s="68"/>
      <c r="AW10" s="68"/>
      <c r="AX10" s="68"/>
      <c r="AY10" s="68"/>
      <c r="AZ10" s="68"/>
      <c r="BA10" s="68"/>
      <c r="BB10" s="70">
        <f>データ!$W$6</f>
        <v>1423.94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O+j/x1W4dJiMgjGjb3pSLrlTQT1xsQjHcGOddb3qRqzaxqTTrtOB//3UBgsZFxpHgTbGWU331ckKRYsRSI5dg==" saltValue="WqBiSOIqoI03Qe0HeKtPt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102016</v>
      </c>
      <c r="D6" s="34">
        <f t="shared" si="3"/>
        <v>46</v>
      </c>
      <c r="E6" s="34">
        <f t="shared" si="3"/>
        <v>1</v>
      </c>
      <c r="F6" s="34">
        <f t="shared" si="3"/>
        <v>0</v>
      </c>
      <c r="G6" s="34">
        <f t="shared" si="3"/>
        <v>1</v>
      </c>
      <c r="H6" s="34" t="str">
        <f t="shared" si="3"/>
        <v>群馬県　前橋市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74.91</v>
      </c>
      <c r="P6" s="35">
        <f t="shared" si="3"/>
        <v>99.91</v>
      </c>
      <c r="Q6" s="35">
        <f t="shared" si="3"/>
        <v>2345</v>
      </c>
      <c r="R6" s="35">
        <f t="shared" si="3"/>
        <v>335055</v>
      </c>
      <c r="S6" s="35">
        <f t="shared" si="3"/>
        <v>311.58999999999997</v>
      </c>
      <c r="T6" s="35">
        <f t="shared" si="3"/>
        <v>1075.31</v>
      </c>
      <c r="U6" s="35">
        <f t="shared" si="3"/>
        <v>334241</v>
      </c>
      <c r="V6" s="35">
        <f t="shared" si="3"/>
        <v>234.73</v>
      </c>
      <c r="W6" s="35">
        <f t="shared" si="3"/>
        <v>1423.94</v>
      </c>
      <c r="X6" s="36">
        <f>IF(X7="",NA(),X7)</f>
        <v>104.62</v>
      </c>
      <c r="Y6" s="36">
        <f t="shared" ref="Y6:AG6" si="4">IF(Y7="",NA(),Y7)</f>
        <v>106.77</v>
      </c>
      <c r="Z6" s="36">
        <f t="shared" si="4"/>
        <v>104.73</v>
      </c>
      <c r="AA6" s="36">
        <f t="shared" si="4"/>
        <v>101.9</v>
      </c>
      <c r="AB6" s="36">
        <f t="shared" si="4"/>
        <v>104.05</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199.39</v>
      </c>
      <c r="AU6" s="36">
        <f t="shared" ref="AU6:BC6" si="6">IF(AU7="",NA(),AU7)</f>
        <v>195.24</v>
      </c>
      <c r="AV6" s="36">
        <f t="shared" si="6"/>
        <v>178.12</v>
      </c>
      <c r="AW6" s="36">
        <f t="shared" si="6"/>
        <v>151.63999999999999</v>
      </c>
      <c r="AX6" s="36">
        <f t="shared" si="6"/>
        <v>134.69999999999999</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290.95</v>
      </c>
      <c r="BF6" s="36">
        <f t="shared" ref="BF6:BN6" si="7">IF(BF7="",NA(),BF7)</f>
        <v>274.24</v>
      </c>
      <c r="BG6" s="36">
        <f t="shared" si="7"/>
        <v>263.77</v>
      </c>
      <c r="BH6" s="36">
        <f t="shared" si="7"/>
        <v>249.03</v>
      </c>
      <c r="BI6" s="36">
        <f t="shared" si="7"/>
        <v>248.21</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96.92</v>
      </c>
      <c r="BQ6" s="36">
        <f t="shared" ref="BQ6:BY6" si="8">IF(BQ7="",NA(),BQ7)</f>
        <v>99.38</v>
      </c>
      <c r="BR6" s="36">
        <f t="shared" si="8"/>
        <v>96.56</v>
      </c>
      <c r="BS6" s="36">
        <f t="shared" si="8"/>
        <v>94.42</v>
      </c>
      <c r="BT6" s="36">
        <f t="shared" si="8"/>
        <v>96.63</v>
      </c>
      <c r="BU6" s="36">
        <f t="shared" si="8"/>
        <v>110.87</v>
      </c>
      <c r="BV6" s="36">
        <f t="shared" si="8"/>
        <v>110.3</v>
      </c>
      <c r="BW6" s="36">
        <f t="shared" si="8"/>
        <v>109.12</v>
      </c>
      <c r="BX6" s="36">
        <f t="shared" si="8"/>
        <v>107.42</v>
      </c>
      <c r="BY6" s="36">
        <f t="shared" si="8"/>
        <v>105.07</v>
      </c>
      <c r="BZ6" s="35" t="str">
        <f>IF(BZ7="","",IF(BZ7="-","【-】","【"&amp;SUBSTITUTE(TEXT(BZ7,"#,##0.00"),"-","△")&amp;"】"))</f>
        <v>【100.05】</v>
      </c>
      <c r="CA6" s="36">
        <f>IF(CA7="",NA(),CA7)</f>
        <v>135.69</v>
      </c>
      <c r="CB6" s="36">
        <f t="shared" ref="CB6:CJ6" si="9">IF(CB7="",NA(),CB7)</f>
        <v>132.38</v>
      </c>
      <c r="CC6" s="36">
        <f t="shared" si="9"/>
        <v>136.19</v>
      </c>
      <c r="CD6" s="36">
        <f t="shared" si="9"/>
        <v>139.22</v>
      </c>
      <c r="CE6" s="36">
        <f t="shared" si="9"/>
        <v>134.5</v>
      </c>
      <c r="CF6" s="36">
        <f t="shared" si="9"/>
        <v>150.54</v>
      </c>
      <c r="CG6" s="36">
        <f t="shared" si="9"/>
        <v>151.85</v>
      </c>
      <c r="CH6" s="36">
        <f t="shared" si="9"/>
        <v>153.88</v>
      </c>
      <c r="CI6" s="36">
        <f t="shared" si="9"/>
        <v>157.19</v>
      </c>
      <c r="CJ6" s="36">
        <f t="shared" si="9"/>
        <v>153.71</v>
      </c>
      <c r="CK6" s="35" t="str">
        <f>IF(CK7="","",IF(CK7="-","【-】","【"&amp;SUBSTITUTE(TEXT(CK7,"#,##0.00"),"-","△")&amp;"】"))</f>
        <v>【166.40】</v>
      </c>
      <c r="CL6" s="36">
        <f>IF(CL7="",NA(),CL7)</f>
        <v>69.5</v>
      </c>
      <c r="CM6" s="36">
        <f t="shared" ref="CM6:CU6" si="10">IF(CM7="",NA(),CM7)</f>
        <v>69.55</v>
      </c>
      <c r="CN6" s="36">
        <f t="shared" si="10"/>
        <v>69.53</v>
      </c>
      <c r="CO6" s="36">
        <f t="shared" si="10"/>
        <v>69.17</v>
      </c>
      <c r="CP6" s="36">
        <f t="shared" si="10"/>
        <v>70.08</v>
      </c>
      <c r="CQ6" s="36">
        <f t="shared" si="10"/>
        <v>63.18</v>
      </c>
      <c r="CR6" s="36">
        <f t="shared" si="10"/>
        <v>63.54</v>
      </c>
      <c r="CS6" s="36">
        <f t="shared" si="10"/>
        <v>63.53</v>
      </c>
      <c r="CT6" s="36">
        <f t="shared" si="10"/>
        <v>63.16</v>
      </c>
      <c r="CU6" s="36">
        <f t="shared" si="10"/>
        <v>64.41</v>
      </c>
      <c r="CV6" s="35" t="str">
        <f>IF(CV7="","",IF(CV7="-","【-】","【"&amp;SUBSTITUTE(TEXT(CV7,"#,##0.00"),"-","△")&amp;"】"))</f>
        <v>【60.69】</v>
      </c>
      <c r="CW6" s="36">
        <f>IF(CW7="",NA(),CW7)</f>
        <v>85.3</v>
      </c>
      <c r="CX6" s="36">
        <f t="shared" ref="CX6:DF6" si="11">IF(CX7="",NA(),CX7)</f>
        <v>85.32</v>
      </c>
      <c r="CY6" s="36">
        <f t="shared" si="11"/>
        <v>84.43</v>
      </c>
      <c r="CZ6" s="36">
        <f t="shared" si="11"/>
        <v>83.35</v>
      </c>
      <c r="DA6" s="36">
        <f t="shared" si="11"/>
        <v>83.45</v>
      </c>
      <c r="DB6" s="36">
        <f t="shared" si="11"/>
        <v>91.6</v>
      </c>
      <c r="DC6" s="36">
        <f t="shared" si="11"/>
        <v>91.48</v>
      </c>
      <c r="DD6" s="36">
        <f t="shared" si="11"/>
        <v>91.58</v>
      </c>
      <c r="DE6" s="36">
        <f t="shared" si="11"/>
        <v>91.48</v>
      </c>
      <c r="DF6" s="36">
        <f t="shared" si="11"/>
        <v>91.64</v>
      </c>
      <c r="DG6" s="35" t="str">
        <f>IF(DG7="","",IF(DG7="-","【-】","【"&amp;SUBSTITUTE(TEXT(DG7,"#,##0.00"),"-","△")&amp;"】"))</f>
        <v>【89.82】</v>
      </c>
      <c r="DH6" s="36">
        <f>IF(DH7="",NA(),DH7)</f>
        <v>49.93</v>
      </c>
      <c r="DI6" s="36">
        <f t="shared" ref="DI6:DQ6" si="12">IF(DI7="",NA(),DI7)</f>
        <v>51.11</v>
      </c>
      <c r="DJ6" s="36">
        <f t="shared" si="12"/>
        <v>52.22</v>
      </c>
      <c r="DK6" s="36">
        <f t="shared" si="12"/>
        <v>53.47</v>
      </c>
      <c r="DL6" s="36">
        <f t="shared" si="12"/>
        <v>54.27</v>
      </c>
      <c r="DM6" s="36">
        <f t="shared" si="12"/>
        <v>49.1</v>
      </c>
      <c r="DN6" s="36">
        <f t="shared" si="12"/>
        <v>49.66</v>
      </c>
      <c r="DO6" s="36">
        <f t="shared" si="12"/>
        <v>50.41</v>
      </c>
      <c r="DP6" s="36">
        <f t="shared" si="12"/>
        <v>51.13</v>
      </c>
      <c r="DQ6" s="36">
        <f t="shared" si="12"/>
        <v>51.62</v>
      </c>
      <c r="DR6" s="35" t="str">
        <f>IF(DR7="","",IF(DR7="-","【-】","【"&amp;SUBSTITUTE(TEXT(DR7,"#,##0.00"),"-","△")&amp;"】"))</f>
        <v>【50.19】</v>
      </c>
      <c r="DS6" s="36">
        <f>IF(DS7="",NA(),DS7)</f>
        <v>9.74</v>
      </c>
      <c r="DT6" s="36">
        <f t="shared" ref="DT6:EB6" si="13">IF(DT7="",NA(),DT7)</f>
        <v>10.69</v>
      </c>
      <c r="DU6" s="36">
        <f t="shared" si="13"/>
        <v>11.73</v>
      </c>
      <c r="DV6" s="36">
        <f t="shared" si="13"/>
        <v>13.51</v>
      </c>
      <c r="DW6" s="36">
        <f t="shared" si="13"/>
        <v>16.47</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0.52</v>
      </c>
      <c r="EE6" s="36">
        <f t="shared" ref="EE6:EM6" si="14">IF(EE7="",NA(),EE7)</f>
        <v>0.49</v>
      </c>
      <c r="EF6" s="36">
        <f t="shared" si="14"/>
        <v>0.4</v>
      </c>
      <c r="EG6" s="36">
        <f t="shared" si="14"/>
        <v>0.41</v>
      </c>
      <c r="EH6" s="36">
        <f t="shared" si="14"/>
        <v>0.34</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2">
      <c r="A7" s="29"/>
      <c r="B7" s="38">
        <v>2020</v>
      </c>
      <c r="C7" s="38">
        <v>102016</v>
      </c>
      <c r="D7" s="38">
        <v>46</v>
      </c>
      <c r="E7" s="38">
        <v>1</v>
      </c>
      <c r="F7" s="38">
        <v>0</v>
      </c>
      <c r="G7" s="38">
        <v>1</v>
      </c>
      <c r="H7" s="38" t="s">
        <v>93</v>
      </c>
      <c r="I7" s="38" t="s">
        <v>94</v>
      </c>
      <c r="J7" s="38" t="s">
        <v>95</v>
      </c>
      <c r="K7" s="38" t="s">
        <v>96</v>
      </c>
      <c r="L7" s="38" t="s">
        <v>97</v>
      </c>
      <c r="M7" s="38" t="s">
        <v>98</v>
      </c>
      <c r="N7" s="39" t="s">
        <v>99</v>
      </c>
      <c r="O7" s="39">
        <v>74.91</v>
      </c>
      <c r="P7" s="39">
        <v>99.91</v>
      </c>
      <c r="Q7" s="39">
        <v>2345</v>
      </c>
      <c r="R7" s="39">
        <v>335055</v>
      </c>
      <c r="S7" s="39">
        <v>311.58999999999997</v>
      </c>
      <c r="T7" s="39">
        <v>1075.31</v>
      </c>
      <c r="U7" s="39">
        <v>334241</v>
      </c>
      <c r="V7" s="39">
        <v>234.73</v>
      </c>
      <c r="W7" s="39">
        <v>1423.94</v>
      </c>
      <c r="X7" s="39">
        <v>104.62</v>
      </c>
      <c r="Y7" s="39">
        <v>106.77</v>
      </c>
      <c r="Z7" s="39">
        <v>104.73</v>
      </c>
      <c r="AA7" s="39">
        <v>101.9</v>
      </c>
      <c r="AB7" s="39">
        <v>104.05</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199.39</v>
      </c>
      <c r="AU7" s="39">
        <v>195.24</v>
      </c>
      <c r="AV7" s="39">
        <v>178.12</v>
      </c>
      <c r="AW7" s="39">
        <v>151.63999999999999</v>
      </c>
      <c r="AX7" s="39">
        <v>134.69999999999999</v>
      </c>
      <c r="AY7" s="39">
        <v>249.08</v>
      </c>
      <c r="AZ7" s="39">
        <v>254.05</v>
      </c>
      <c r="BA7" s="39">
        <v>258.22000000000003</v>
      </c>
      <c r="BB7" s="39">
        <v>250.03</v>
      </c>
      <c r="BC7" s="39">
        <v>239.45</v>
      </c>
      <c r="BD7" s="39">
        <v>260.31</v>
      </c>
      <c r="BE7" s="39">
        <v>290.95</v>
      </c>
      <c r="BF7" s="39">
        <v>274.24</v>
      </c>
      <c r="BG7" s="39">
        <v>263.77</v>
      </c>
      <c r="BH7" s="39">
        <v>249.03</v>
      </c>
      <c r="BI7" s="39">
        <v>248.21</v>
      </c>
      <c r="BJ7" s="39">
        <v>266.66000000000003</v>
      </c>
      <c r="BK7" s="39">
        <v>258.63</v>
      </c>
      <c r="BL7" s="39">
        <v>255.12</v>
      </c>
      <c r="BM7" s="39">
        <v>254.19</v>
      </c>
      <c r="BN7" s="39">
        <v>259.56</v>
      </c>
      <c r="BO7" s="39">
        <v>275.67</v>
      </c>
      <c r="BP7" s="39">
        <v>96.92</v>
      </c>
      <c r="BQ7" s="39">
        <v>99.38</v>
      </c>
      <c r="BR7" s="39">
        <v>96.56</v>
      </c>
      <c r="BS7" s="39">
        <v>94.42</v>
      </c>
      <c r="BT7" s="39">
        <v>96.63</v>
      </c>
      <c r="BU7" s="39">
        <v>110.87</v>
      </c>
      <c r="BV7" s="39">
        <v>110.3</v>
      </c>
      <c r="BW7" s="39">
        <v>109.12</v>
      </c>
      <c r="BX7" s="39">
        <v>107.42</v>
      </c>
      <c r="BY7" s="39">
        <v>105.07</v>
      </c>
      <c r="BZ7" s="39">
        <v>100.05</v>
      </c>
      <c r="CA7" s="39">
        <v>135.69</v>
      </c>
      <c r="CB7" s="39">
        <v>132.38</v>
      </c>
      <c r="CC7" s="39">
        <v>136.19</v>
      </c>
      <c r="CD7" s="39">
        <v>139.22</v>
      </c>
      <c r="CE7" s="39">
        <v>134.5</v>
      </c>
      <c r="CF7" s="39">
        <v>150.54</v>
      </c>
      <c r="CG7" s="39">
        <v>151.85</v>
      </c>
      <c r="CH7" s="39">
        <v>153.88</v>
      </c>
      <c r="CI7" s="39">
        <v>157.19</v>
      </c>
      <c r="CJ7" s="39">
        <v>153.71</v>
      </c>
      <c r="CK7" s="39">
        <v>166.4</v>
      </c>
      <c r="CL7" s="39">
        <v>69.5</v>
      </c>
      <c r="CM7" s="39">
        <v>69.55</v>
      </c>
      <c r="CN7" s="39">
        <v>69.53</v>
      </c>
      <c r="CO7" s="39">
        <v>69.17</v>
      </c>
      <c r="CP7" s="39">
        <v>70.08</v>
      </c>
      <c r="CQ7" s="39">
        <v>63.18</v>
      </c>
      <c r="CR7" s="39">
        <v>63.54</v>
      </c>
      <c r="CS7" s="39">
        <v>63.53</v>
      </c>
      <c r="CT7" s="39">
        <v>63.16</v>
      </c>
      <c r="CU7" s="39">
        <v>64.41</v>
      </c>
      <c r="CV7" s="39">
        <v>60.69</v>
      </c>
      <c r="CW7" s="39">
        <v>85.3</v>
      </c>
      <c r="CX7" s="39">
        <v>85.32</v>
      </c>
      <c r="CY7" s="39">
        <v>84.43</v>
      </c>
      <c r="CZ7" s="39">
        <v>83.35</v>
      </c>
      <c r="DA7" s="39">
        <v>83.45</v>
      </c>
      <c r="DB7" s="39">
        <v>91.6</v>
      </c>
      <c r="DC7" s="39">
        <v>91.48</v>
      </c>
      <c r="DD7" s="39">
        <v>91.58</v>
      </c>
      <c r="DE7" s="39">
        <v>91.48</v>
      </c>
      <c r="DF7" s="39">
        <v>91.64</v>
      </c>
      <c r="DG7" s="39">
        <v>89.82</v>
      </c>
      <c r="DH7" s="39">
        <v>49.93</v>
      </c>
      <c r="DI7" s="39">
        <v>51.11</v>
      </c>
      <c r="DJ7" s="39">
        <v>52.22</v>
      </c>
      <c r="DK7" s="39">
        <v>53.47</v>
      </c>
      <c r="DL7" s="39">
        <v>54.27</v>
      </c>
      <c r="DM7" s="39">
        <v>49.1</v>
      </c>
      <c r="DN7" s="39">
        <v>49.66</v>
      </c>
      <c r="DO7" s="39">
        <v>50.41</v>
      </c>
      <c r="DP7" s="39">
        <v>51.13</v>
      </c>
      <c r="DQ7" s="39">
        <v>51.62</v>
      </c>
      <c r="DR7" s="39">
        <v>50.19</v>
      </c>
      <c r="DS7" s="39">
        <v>9.74</v>
      </c>
      <c r="DT7" s="39">
        <v>10.69</v>
      </c>
      <c r="DU7" s="39">
        <v>11.73</v>
      </c>
      <c r="DV7" s="39">
        <v>13.51</v>
      </c>
      <c r="DW7" s="39">
        <v>16.47</v>
      </c>
      <c r="DX7" s="39">
        <v>17.420000000000002</v>
      </c>
      <c r="DY7" s="39">
        <v>18.940000000000001</v>
      </c>
      <c r="DZ7" s="39">
        <v>20.36</v>
      </c>
      <c r="EA7" s="39">
        <v>22.41</v>
      </c>
      <c r="EB7" s="39">
        <v>23.68</v>
      </c>
      <c r="EC7" s="39">
        <v>20.63</v>
      </c>
      <c r="ED7" s="39">
        <v>0.52</v>
      </c>
      <c r="EE7" s="39">
        <v>0.49</v>
      </c>
      <c r="EF7" s="39">
        <v>0.4</v>
      </c>
      <c r="EG7" s="39">
        <v>0.41</v>
      </c>
      <c r="EH7" s="39">
        <v>0.34</v>
      </c>
      <c r="EI7" s="39">
        <v>0.73</v>
      </c>
      <c r="EJ7" s="39">
        <v>0.74</v>
      </c>
      <c r="EK7" s="39">
        <v>0.75</v>
      </c>
      <c r="EL7" s="39">
        <v>0.73</v>
      </c>
      <c r="EM7" s="39">
        <v>0.79</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2022-02-20T07:49:20Z</cp:lastPrinted>
  <dcterms:created xsi:type="dcterms:W3CDTF">2021-12-03T06:45:53Z</dcterms:created>
  <dcterms:modified xsi:type="dcterms:W3CDTF">2022-02-20T07:50:05Z</dcterms:modified>
  <cp:category/>
</cp:coreProperties>
</file>