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3_桐生市\"/>
    </mc:Choice>
  </mc:AlternateContent>
  <xr:revisionPtr revIDLastSave="0" documentId="13_ncr:1_{3083C5CA-D96F-419A-883D-61236CBE6F4B}" xr6:coauthVersionLast="36" xr6:coauthVersionMax="36" xr10:uidLastSave="{00000000-0000-0000-0000-000000000000}"/>
  <workbookProtection workbookAlgorithmName="SHA-512" workbookHashValue="At8MlUSzlWiWb6ZX/p5EloDbifHlve/S1CPUSLezuP2D5eMoDN9MNvbOVGbIq2Q5Pk7zEIqg1jcqdmyTLFBhPQ==" workbookSaltValue="SgdI1gLvg7yrYsPww5vPD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AT10" i="4"/>
  <c r="W10" i="4"/>
  <c r="I10" i="4"/>
  <c r="BB8" i="4"/>
  <c r="AT8" i="4"/>
  <c r="AD8" i="4"/>
  <c r="W8" i="4"/>
  <c r="P8" i="4"/>
  <c r="I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<sst xmlns="http://schemas.openxmlformats.org/spreadsheetml/2006/main" count="228" uniqueCount="114">
  <si>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</si>
  <si>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</si>
  <si>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</si>
  <si>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</si>
  <si>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</si>
  <si>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</si>
  <si>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</si>
  <si>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</si>
  <si>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</si>
  <si>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</si>
  <si>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</si>
  <si>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</si>
  <si>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</si>
  <si>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</si>
  <si>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</si>
  <si>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</si>
  <si>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</si>
  <si>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</si>
  <si>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</si>
  <si>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</si>
  <si>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</si>
  <si>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</si>
  <si>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</si>
  <si>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</si>
  <si>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</si>
  <si>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</si>
  <si>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</si>
  <si>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</si>
  <si>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</si>
  <si>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</si>
  <si>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</si>
  <si>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</si>
  <si>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</si>
  <si>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</si>
  <si>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</si>
  <si>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</si>
  <si>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</si>
  <si>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</si>
  <si>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</si>
  <si>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</si>
  <si>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</si>
  <si>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</si>
  <si>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</si>
  <si>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</si>
  <si>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</si>
  <si>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</si>
  <si>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</si>
  <si>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</si>
  <si>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</si>
  <si>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</si>
  <si>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</si>
  <si>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</si>
  <si>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</si>
  <si>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</si>
  <si>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</si>
  <si>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</si>
  <si>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</si>
  <si>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</si>
  <si>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</si>
  <si>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</si>
  <si>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</si>
  <si>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</si>
  <si>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</si>
  <si>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</si>
  <si>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</si>
  <si>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</si>
  <si>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</si>
  <si>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</si>
  <si>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</si>
  <si>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</si>
  <si>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</si>
  <si>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</si>
  <si>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</si>
  <si>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</si>
  <si>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</si>
  <si>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</si>
  <si>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</si>
  <si>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</si>
  <si>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</si>
  <si>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</si>
  <si>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</si>
  <si>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</si>
  <si>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</si>
  <si>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</si>
  <si>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</si>
  <si>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</si>
  <si>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</si>
  <si>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</si>
  <si>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</si>
  <si>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</si>
  <si>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</si>
  <si>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</si>
  <si>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</si>
  <si>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</si>
  <si>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</si>
  <si>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</si>
  <si>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</si>
  <si>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</si>
  <si>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</si>
  <si>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</si>
  <si>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</si>
  <si>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</si>
  <si>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</si>
  <si>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</si>
  <si>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</si>
  <si>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</si>
  <si>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</si>
  <si>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</si>
  <si>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</si>
  <si>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</si>
  <si>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</si>
  <si>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経常収支比率が100%を超えて推移していることや、流動比率が示す支払能力の状況から、経営の健全性については、現時点で特段の問題はない。
 しかしながら、梅田浄水場の供用開始により、令和3年度から減価償却費の増加が予定されていることや、給水人口の減少による給水収益の減少、老朽化した施設や管路の修繕・更新費用の増加が懸念されるため、「桐生市水道事業経営戦略」に沿って経営の更なる健全化と効率化を図っていく。</t>
    <rPh sb="144" eb="146">
      <t>カンロ</t>
    </rPh>
    <rPh sb="150" eb="152">
      <t>コウシン</t>
    </rPh>
    <phoneticPr fontId="4"/>
  </si>
  <si>
    <t>①経営収支比率
100%を超えており現時点で経営の健全性は保たれている。前年度より低下したのは、営業費用の増加によるためだが、平均値を上回り良好である。令和3年度以降は、梅田浄水場の供用開始に伴う減価償却費が見込まれるため、数値の低下が想定される。
③流動比率
平均値と比較しても良好な状況である。前年度と比較すると、梅田浄水場の建設に伴う固定資産取得の影響で低下したものの、依然高い水準を推移しており、短期の債務に対しての支払能力がある。
④企業債残高対給水収益比率
梅田浄水場建設に伴い借入額が増加したため、年々上昇傾向にある。今後も給水収益減少と老朽施設の更新費用の増加が見込まれるため、企業債残高減少の対策を図る必要がある。
⑤料金回収率　⑥給水原価
平均値より良好な数値となっており、適切な水準となっている。前年度と比較すると、経常収益は微増したが経常費用が増加したため、数値が悪化した。
⑦施設利用率
給水人口の減少等で配水量が減少しており、平均値を下回っている。効率的な施設運用のため、引き続き管路のダウンサイジング等の実施や施設の統廃合を検討していく。
⑧有収率
平均値より下回っており、引き続き漏水の早期発見や経営戦略に基づく老朽管の更新により対策を図る必要がある。</t>
    <rPh sb="1" eb="3">
      <t>ケイエイ</t>
    </rPh>
    <rPh sb="3" eb="5">
      <t>シュウシ</t>
    </rPh>
    <rPh sb="5" eb="7">
      <t>ヒリツ</t>
    </rPh>
    <rPh sb="36" eb="39">
      <t>ゼンネンド</t>
    </rPh>
    <rPh sb="41" eb="43">
      <t>テイカ</t>
    </rPh>
    <rPh sb="48" eb="50">
      <t>エイギョウ</t>
    </rPh>
    <rPh sb="50" eb="52">
      <t>ヒヨウ</t>
    </rPh>
    <rPh sb="53" eb="55">
      <t>ゾウカ</t>
    </rPh>
    <rPh sb="63" eb="66">
      <t>ヘイキンチ</t>
    </rPh>
    <rPh sb="67" eb="69">
      <t>ウワマワ</t>
    </rPh>
    <rPh sb="70" eb="72">
      <t>リョウコウ</t>
    </rPh>
    <rPh sb="76" eb="78">
      <t>レイワ</t>
    </rPh>
    <rPh sb="79" eb="81">
      <t>ネンド</t>
    </rPh>
    <rPh sb="81" eb="83">
      <t>イコウ</t>
    </rPh>
    <rPh sb="85" eb="87">
      <t>ウメダ</t>
    </rPh>
    <rPh sb="87" eb="90">
      <t>ジョウスイジョウ</t>
    </rPh>
    <rPh sb="91" eb="93">
      <t>キョウヨウ</t>
    </rPh>
    <rPh sb="93" eb="95">
      <t>カイシ</t>
    </rPh>
    <rPh sb="96" eb="97">
      <t>トモナ</t>
    </rPh>
    <rPh sb="98" eb="100">
      <t>ゲンカ</t>
    </rPh>
    <rPh sb="100" eb="102">
      <t>ショウキャク</t>
    </rPh>
    <rPh sb="102" eb="103">
      <t>ヒ</t>
    </rPh>
    <rPh sb="104" eb="106">
      <t>ミコ</t>
    </rPh>
    <rPh sb="112" eb="114">
      <t>スウチ</t>
    </rPh>
    <rPh sb="115" eb="117">
      <t>テイカ</t>
    </rPh>
    <rPh sb="118" eb="120">
      <t>ソウテイ</t>
    </rPh>
    <rPh sb="126" eb="128">
      <t>リュウドウ</t>
    </rPh>
    <rPh sb="128" eb="130">
      <t>ヒリツ</t>
    </rPh>
    <rPh sb="131" eb="134">
      <t>ヘイキンチ</t>
    </rPh>
    <rPh sb="135" eb="137">
      <t>ヒカク</t>
    </rPh>
    <rPh sb="140" eb="142">
      <t>リョウコウ</t>
    </rPh>
    <rPh sb="143" eb="145">
      <t>ジョウキョウ</t>
    </rPh>
    <rPh sb="149" eb="152">
      <t>ゼンネンド</t>
    </rPh>
    <rPh sb="153" eb="155">
      <t>ヒカク</t>
    </rPh>
    <rPh sb="159" eb="161">
      <t>ウメダ</t>
    </rPh>
    <rPh sb="161" eb="164">
      <t>ジョウスイジョウ</t>
    </rPh>
    <rPh sb="165" eb="167">
      <t>ケンセツ</t>
    </rPh>
    <rPh sb="168" eb="169">
      <t>トモナ</t>
    </rPh>
    <rPh sb="170" eb="172">
      <t>コテイ</t>
    </rPh>
    <rPh sb="172" eb="174">
      <t>シサン</t>
    </rPh>
    <rPh sb="174" eb="176">
      <t>シュトク</t>
    </rPh>
    <rPh sb="177" eb="179">
      <t>エイキョウ</t>
    </rPh>
    <rPh sb="180" eb="182">
      <t>テイカ</t>
    </rPh>
    <rPh sb="188" eb="190">
      <t>イゼン</t>
    </rPh>
    <rPh sb="202" eb="204">
      <t>タンキ</t>
    </rPh>
    <rPh sb="205" eb="207">
      <t>サイム</t>
    </rPh>
    <rPh sb="208" eb="209">
      <t>タイ</t>
    </rPh>
    <rPh sb="212" eb="214">
      <t>シハラ</t>
    </rPh>
    <rPh sb="214" eb="216">
      <t>ノウリョク</t>
    </rPh>
    <rPh sb="222" eb="224">
      <t>キギョウ</t>
    </rPh>
    <rPh sb="224" eb="225">
      <t>サイ</t>
    </rPh>
    <rPh sb="225" eb="227">
      <t>ザンダカ</t>
    </rPh>
    <rPh sb="227" eb="228">
      <t>タイ</t>
    </rPh>
    <rPh sb="228" eb="230">
      <t>キュウスイ</t>
    </rPh>
    <rPh sb="230" eb="232">
      <t>シュウエキ</t>
    </rPh>
    <rPh sb="232" eb="234">
      <t>ヒリツ</t>
    </rPh>
    <rPh sb="235" eb="237">
      <t>ウメダ</t>
    </rPh>
    <rPh sb="237" eb="240">
      <t>ジョウスイジョウ</t>
    </rPh>
    <rPh sb="240" eb="242">
      <t>ケンセツ</t>
    </rPh>
    <rPh sb="243" eb="244">
      <t>トモナ</t>
    </rPh>
    <rPh sb="245" eb="247">
      <t>カリイレ</t>
    </rPh>
    <rPh sb="247" eb="248">
      <t>ガク</t>
    </rPh>
    <rPh sb="249" eb="251">
      <t>ゾウカ</t>
    </rPh>
    <rPh sb="256" eb="258">
      <t>ネンネン</t>
    </rPh>
    <rPh sb="258" eb="260">
      <t>ジョウショウ</t>
    </rPh>
    <rPh sb="260" eb="262">
      <t>ケイコウ</t>
    </rPh>
    <rPh sb="266" eb="268">
      <t>コンゴ</t>
    </rPh>
    <rPh sb="269" eb="271">
      <t>キュウスイ</t>
    </rPh>
    <rPh sb="271" eb="273">
      <t>シュウエキ</t>
    </rPh>
    <rPh sb="273" eb="275">
      <t>ゲンショウ</t>
    </rPh>
    <rPh sb="276" eb="278">
      <t>ロウキュウ</t>
    </rPh>
    <rPh sb="278" eb="280">
      <t>シセツ</t>
    </rPh>
    <rPh sb="281" eb="283">
      <t>コウシン</t>
    </rPh>
    <rPh sb="283" eb="285">
      <t>ヒヨウ</t>
    </rPh>
    <rPh sb="286" eb="288">
      <t>ゾウカ</t>
    </rPh>
    <rPh sb="289" eb="291">
      <t>ミコ</t>
    </rPh>
    <rPh sb="297" eb="299">
      <t>キギョウ</t>
    </rPh>
    <rPh sb="299" eb="300">
      <t>サイ</t>
    </rPh>
    <rPh sb="300" eb="302">
      <t>ザンダカ</t>
    </rPh>
    <rPh sb="302" eb="304">
      <t>ゲンショウ</t>
    </rPh>
    <rPh sb="305" eb="307">
      <t>タイサク</t>
    </rPh>
    <rPh sb="308" eb="309">
      <t>ハカ</t>
    </rPh>
    <rPh sb="310" eb="312">
      <t>ヒツヨウ</t>
    </rPh>
    <rPh sb="318" eb="320">
      <t>リョウキン</t>
    </rPh>
    <rPh sb="320" eb="322">
      <t>カイシュウ</t>
    </rPh>
    <rPh sb="322" eb="323">
      <t>リツ</t>
    </rPh>
    <rPh sb="325" eb="327">
      <t>キュウスイ</t>
    </rPh>
    <rPh sb="327" eb="329">
      <t>ゲンカ</t>
    </rPh>
    <rPh sb="330" eb="333">
      <t>ヘイキンチ</t>
    </rPh>
    <rPh sb="335" eb="337">
      <t>リョウコウ</t>
    </rPh>
    <rPh sb="338" eb="340">
      <t>スウチ</t>
    </rPh>
    <rPh sb="347" eb="349">
      <t>テキセツ</t>
    </rPh>
    <rPh sb="350" eb="352">
      <t>スイジュン</t>
    </rPh>
    <rPh sb="359" eb="362">
      <t>ゼンネンド</t>
    </rPh>
    <rPh sb="363" eb="365">
      <t>ヒカク</t>
    </rPh>
    <rPh sb="369" eb="371">
      <t>ケイジョウ</t>
    </rPh>
    <rPh sb="371" eb="373">
      <t>シュウエキ</t>
    </rPh>
    <rPh sb="374" eb="376">
      <t>ビゾウ</t>
    </rPh>
    <rPh sb="379" eb="381">
      <t>ケイジョウ</t>
    </rPh>
    <rPh sb="381" eb="383">
      <t>ヒヨウ</t>
    </rPh>
    <rPh sb="384" eb="386">
      <t>ゾウカ</t>
    </rPh>
    <rPh sb="401" eb="403">
      <t>シセツ</t>
    </rPh>
    <rPh sb="403" eb="406">
      <t>リヨウリツ</t>
    </rPh>
    <rPh sb="407" eb="409">
      <t>キュウスイ</t>
    </rPh>
    <rPh sb="409" eb="411">
      <t>ジンコウ</t>
    </rPh>
    <rPh sb="412" eb="414">
      <t>ゲンショウ</t>
    </rPh>
    <rPh sb="414" eb="415">
      <t>トウ</t>
    </rPh>
    <rPh sb="416" eb="418">
      <t>ハイスイ</t>
    </rPh>
    <rPh sb="418" eb="419">
      <t>リョウ</t>
    </rPh>
    <rPh sb="420" eb="422">
      <t>ゲンショウ</t>
    </rPh>
    <rPh sb="427" eb="430">
      <t>ヘイキンチ</t>
    </rPh>
    <rPh sb="431" eb="433">
      <t>シタマワ</t>
    </rPh>
    <rPh sb="438" eb="441">
      <t>コウリツテキ</t>
    </rPh>
    <rPh sb="442" eb="444">
      <t>シセツ</t>
    </rPh>
    <rPh sb="450" eb="451">
      <t>ヒ</t>
    </rPh>
    <rPh sb="452" eb="453">
      <t>ツヅ</t>
    </rPh>
    <rPh sb="454" eb="456">
      <t>カンロ</t>
    </rPh>
    <rPh sb="465" eb="466">
      <t>トウ</t>
    </rPh>
    <rPh sb="467" eb="469">
      <t>ジッシ</t>
    </rPh>
    <rPh sb="477" eb="479">
      <t>ケントウ</t>
    </rPh>
    <rPh sb="486" eb="489">
      <t>ユウシュウリツ</t>
    </rPh>
    <rPh sb="490" eb="493">
      <t>ヘイキンチ</t>
    </rPh>
    <rPh sb="495" eb="497">
      <t>シタマワ</t>
    </rPh>
    <rPh sb="502" eb="503">
      <t>ヒ</t>
    </rPh>
    <rPh sb="504" eb="505">
      <t>ツヅ</t>
    </rPh>
    <rPh sb="514" eb="516">
      <t>ケイエイ</t>
    </rPh>
    <rPh sb="516" eb="518">
      <t>センリャク</t>
    </rPh>
    <rPh sb="519" eb="520">
      <t>モト</t>
    </rPh>
    <rPh sb="522" eb="524">
      <t>ロウキュウ</t>
    </rPh>
    <rPh sb="524" eb="525">
      <t>カン</t>
    </rPh>
    <rPh sb="526" eb="528">
      <t>コウシン</t>
    </rPh>
    <rPh sb="531" eb="533">
      <t>タイサク</t>
    </rPh>
    <rPh sb="534" eb="535">
      <t>ハカ</t>
    </rPh>
    <rPh sb="536" eb="538">
      <t>ヒツヨウ</t>
    </rPh>
    <phoneticPr fontId="4"/>
  </si>
  <si>
    <t>②管路経年化率③管路更新率は依然として耐用年数を超過した老朽管は多い状況にある。しかしながら、①有形固定資産減価償却率については、梅田浄水場の建設に伴う固定資産取得の影響で数値が低下し、平均値に近しい数値となった。今後も老朽施設や管路の更新・再構築について、平成30年度に策定した「桐生市水道事業経営戦略」に基づき実施していく。</t>
    <rPh sb="93" eb="96">
      <t>ヘイキンチ</t>
    </rPh>
    <rPh sb="97" eb="98">
      <t>チカ</t>
    </rPh>
    <rPh sb="100" eb="10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</si>
</sst>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0.67</c:v>
                </c:pt>
                <c:pt idx="1">
                  <c:v>0.79</c:v>
                </c:pt>
                <c:pt idx="2">
                  <c:v>0.72</c:v>
                </c:pt>
                <c:pt idx="3">
                  <c:v>1.1000000000000001</c:v>
                </c:pt>
                <c:pt idx="4">
                  <c:v>0.67</c:v>
                </c:pt>
              </c:numCache>
            </c:numRef>
          </c:val>
          <c:extLst>
            <c:ext xmlns:c16="http://schemas.microsoft.com/office/drawing/2014/chart" uri="{C3380CC4-5D6E-409C-BE32-E72D297353CC}">
              <c16:uniqueId val="{00000000-944C-463A-8169-9B5F227BA1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944C-463A-8169-9B5F227BA1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45.25</c:v>
                </c:pt>
                <c:pt idx="1">
                  <c:v>44.37</c:v>
                </c:pt>
                <c:pt idx="2">
                  <c:v>43.59</c:v>
                </c:pt>
                <c:pt idx="3">
                  <c:v>42.79</c:v>
                </c:pt>
                <c:pt idx="4">
                  <c:v>42.44</c:v>
                </c:pt>
              </c:numCache>
            </c:numRef>
          </c:val>
          <c:extLst>
            <c:ext xmlns:c16="http://schemas.microsoft.com/office/drawing/2014/chart" uri="{C3380CC4-5D6E-409C-BE32-E72D297353CC}">
              <c16:uniqueId val="{00000000-F721-452A-96E8-C2F535B3B0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F721-452A-96E8-C2F535B3B0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79.92</c:v>
                </c:pt>
                <c:pt idx="1">
                  <c:v>80.87</c:v>
                </c:pt>
                <c:pt idx="2">
                  <c:v>80.8</c:v>
                </c:pt>
                <c:pt idx="3">
                  <c:v>79.709999999999994</c:v>
                </c:pt>
                <c:pt idx="4">
                  <c:v>80.599999999999994</c:v>
                </c:pt>
              </c:numCache>
            </c:numRef>
          </c:val>
          <c:extLst>
            <c:ext xmlns:c16="http://schemas.microsoft.com/office/drawing/2014/chart" uri="{C3380CC4-5D6E-409C-BE32-E72D297353CC}">
              <c16:uniqueId val="{00000000-8D9D-4CBF-AD9F-18743C61D6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8D9D-4CBF-AD9F-18743C61D6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115.83</c:v>
                </c:pt>
                <c:pt idx="1">
                  <c:v>118.45</c:v>
                </c:pt>
                <c:pt idx="2">
                  <c:v>118.2</c:v>
                </c:pt>
                <c:pt idx="3">
                  <c:v>115.61</c:v>
                </c:pt>
                <c:pt idx="4">
                  <c:v>112.88</c:v>
                </c:pt>
              </c:numCache>
            </c:numRef>
          </c:val>
          <c:extLst>
            <c:ext xmlns:c16="http://schemas.microsoft.com/office/drawing/2014/chart" uri="{C3380CC4-5D6E-409C-BE32-E72D297353CC}">
              <c16:uniqueId val="{00000000-0383-4315-B6BC-7A6C94DEA9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0383-4315-B6BC-7A6C94DEA9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55.34</c:v>
                </c:pt>
                <c:pt idx="1">
                  <c:v>56.12</c:v>
                </c:pt>
                <c:pt idx="2">
                  <c:v>57.57</c:v>
                </c:pt>
                <c:pt idx="3">
                  <c:v>58.62</c:v>
                </c:pt>
                <c:pt idx="4">
                  <c:v>49.87</c:v>
                </c:pt>
              </c:numCache>
            </c:numRef>
          </c:val>
          <c:extLst>
            <c:ext xmlns:c16="http://schemas.microsoft.com/office/drawing/2014/chart" uri="{C3380CC4-5D6E-409C-BE32-E72D297353CC}">
              <c16:uniqueId val="{00000000-266B-41AF-9813-2A225A9A12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266B-41AF-9813-2A225A9A12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17.54</c:v>
                </c:pt>
                <c:pt idx="1">
                  <c:v>20.64</c:v>
                </c:pt>
                <c:pt idx="2">
                  <c:v>22.83</c:v>
                </c:pt>
                <c:pt idx="3">
                  <c:v>23.56</c:v>
                </c:pt>
                <c:pt idx="4">
                  <c:v>24.55</c:v>
                </c:pt>
              </c:numCache>
            </c:numRef>
          </c:val>
          <c:extLst>
            <c:ext xmlns:c16="http://schemas.microsoft.com/office/drawing/2014/chart" uri="{C3380CC4-5D6E-409C-BE32-E72D297353CC}">
              <c16:uniqueId val="{00000000-3525-420A-9B76-5FB58E62D5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3525-420A-9B76-5FB58E62D5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3A-498B-999E-2A57CAA2D3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F3A-498B-999E-2A57CAA2D3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1742.45</c:v>
                </c:pt>
                <c:pt idx="1">
                  <c:v>1600.72</c:v>
                </c:pt>
                <c:pt idx="2">
                  <c:v>864.73</c:v>
                </c:pt>
                <c:pt idx="3">
                  <c:v>1046.83</c:v>
                </c:pt>
                <c:pt idx="4">
                  <c:v>877.42</c:v>
                </c:pt>
              </c:numCache>
            </c:numRef>
          </c:val>
          <c:extLst>
            <c:ext xmlns:c16="http://schemas.microsoft.com/office/drawing/2014/chart" uri="{C3380CC4-5D6E-409C-BE32-E72D297353CC}">
              <c16:uniqueId val="{00000000-B8CD-4D60-869C-5A6F5B81E1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B8CD-4D60-869C-5A6F5B81E1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273.55</c:v>
                </c:pt>
                <c:pt idx="1">
                  <c:v>288.98</c:v>
                </c:pt>
                <c:pt idx="2">
                  <c:v>317.16000000000003</c:v>
                </c:pt>
                <c:pt idx="3">
                  <c:v>336.92</c:v>
                </c:pt>
                <c:pt idx="4">
                  <c:v>354.62</c:v>
                </c:pt>
              </c:numCache>
            </c:numRef>
          </c:val>
          <c:extLst>
            <c:ext xmlns:c16="http://schemas.microsoft.com/office/drawing/2014/chart" uri="{C3380CC4-5D6E-409C-BE32-E72D297353CC}">
              <c16:uniqueId val="{00000000-C2E3-412B-9C78-4896F5A333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C2E3-412B-9C78-4896F5A333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113.62</c:v>
                </c:pt>
                <c:pt idx="1">
                  <c:v>116.39</c:v>
                </c:pt>
                <c:pt idx="2">
                  <c:v>116.52</c:v>
                </c:pt>
                <c:pt idx="3">
                  <c:v>114</c:v>
                </c:pt>
                <c:pt idx="4">
                  <c:v>110.75</c:v>
                </c:pt>
              </c:numCache>
            </c:numRef>
          </c:val>
          <c:extLst>
            <c:ext xmlns:c16="http://schemas.microsoft.com/office/drawing/2014/chart" uri="{C3380CC4-5D6E-409C-BE32-E72D297353CC}">
              <c16:uniqueId val="{00000000-5C91-485E-82BE-BB69AFDD7C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5C91-485E-82BE-BB69AFDD7C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c:v>
                </c:pt>
                <c:pt idx="1">
                  <c:v>123.29</c:v>
                </c:pt>
                <c:pt idx="2">
                  <c:v>123.65</c:v>
                </c:pt>
                <c:pt idx="3">
                  <c:v>127.16</c:v>
                </c:pt>
                <c:pt idx="4">
                  <c:v>130.77000000000001</c:v>
                </c:pt>
              </c:numCache>
            </c:numRef>
          </c:val>
          <c:extLst>
            <c:ext xmlns:c16="http://schemas.microsoft.com/office/drawing/2014/chart" uri="{C3380CC4-5D6E-409C-BE32-E72D297353CC}">
              <c16:uniqueId val="{00000000-0D01-4FEE-B0A0-9F668E1CCA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0D01-4FEE-B0A0-9F668E1CCA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桐生市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108330</v>
      </c>
      <c r="AM8" s="71"/>
      <c r="AN8" s="71"/>
      <c r="AO8" s="71"/>
      <c r="AP8" s="71"/>
      <c r="AQ8" s="71"/>
      <c r="AR8" s="71"/>
      <c r="AS8" s="71"/>
      <c r="AT8" s="67">
        <f>データ!$S$6</f>
        <v>274.45</v>
      </c>
      <c r="AU8" s="68"/>
      <c r="AV8" s="68"/>
      <c r="AW8" s="68"/>
      <c r="AX8" s="68"/>
      <c r="AY8" s="68"/>
      <c r="AZ8" s="68"/>
      <c r="BA8" s="68"/>
      <c r="BB8" s="70">
        <f>データ!$T$6</f>
        <v>394.72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73.48</v>
      </c>
      <c r="J10" s="68"/>
      <c r="K10" s="68"/>
      <c r="L10" s="68"/>
      <c r="M10" s="68"/>
      <c r="N10" s="68"/>
      <c r="O10" s="69"/>
      <c r="P10" s="70">
        <f>データ!$P$6</f>
        <v>99.73</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107310</v>
      </c>
      <c r="AM10" s="71"/>
      <c r="AN10" s="71"/>
      <c r="AO10" s="71"/>
      <c r="AP10" s="71"/>
      <c r="AQ10" s="71"/>
      <c r="AR10" s="71"/>
      <c r="AS10" s="71"/>
      <c r="AT10" s="67">
        <f>データ!$V$6</f>
        <v>95.04</v>
      </c>
      <c r="AU10" s="68"/>
      <c r="AV10" s="68"/>
      <c r="AW10" s="68"/>
      <c r="AX10" s="68"/>
      <c r="AY10" s="68"/>
      <c r="AZ10" s="68"/>
      <c r="BA10" s="68"/>
      <c r="BB10" s="70">
        <f>データ!$W$6</f>
        <v>1129.0999999999999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MNHeYSuSQ05Tm5gEynL5rfS+PbfjhYcqznxHpW0nzUPnzdViqpIjuSk0379NDsYNnqOS4CfNtOhqOErj1F2Fg==" saltValue="xlnPGDVk0FWJklCkAuuR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102032</v>
      </c>
      <c r="D6" s="34">
        <f t="shared" si="3"/>
        <v>46</v>
      </c>
      <c r="E6" s="34">
        <f t="shared" si="3"/>
        <v>1</v>
      </c>
      <c r="F6" s="34">
        <f t="shared" si="3"/>
        <v>0</v>
      </c>
      <c r="G6" s="34">
        <f t="shared" si="3"/>
        <v>1</v>
      </c>
      <c r="H6" s="34" t="str">
        <f t="shared" si="3"/>
        <v>群馬県　桐生市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73.48</v>
      </c>
      <c r="P6" s="35">
        <f t="shared" si="3"/>
        <v>99.73</v>
      </c>
      <c r="Q6" s="35">
        <f t="shared" si="3"/>
        <v>2585</v>
      </c>
      <c r="R6" s="35">
        <f t="shared" si="3"/>
        <v>108330</v>
      </c>
      <c r="S6" s="35">
        <f t="shared" si="3"/>
        <v>274.45</v>
      </c>
      <c r="T6" s="35">
        <f t="shared" si="3"/>
        <v>394.72</v>
      </c>
      <c r="U6" s="35">
        <f t="shared" si="3"/>
        <v>107310</v>
      </c>
      <c r="V6" s="35">
        <f t="shared" si="3"/>
        <v>95.04</v>
      </c>
      <c r="W6" s="35">
        <f t="shared" si="3"/>
        <v>1129.0999999999999</v>
      </c>
      <c r="X6" s="36">
        <f>IF(X7="",NA(),X7)</f>
        <v>115.83</v>
      </c>
      <c r="Y6" s="36">
        <f t="shared" ref="Y6:AG6" si="4">IF(Y7="",NA(),Y7)</f>
        <v>118.45</v>
      </c>
      <c r="Z6" s="36">
        <f t="shared" si="4"/>
        <v>118.2</v>
      </c>
      <c r="AA6" s="36">
        <f t="shared" si="4"/>
        <v>115.61</v>
      </c>
      <c r="AB6" s="36">
        <f t="shared" si="4"/>
        <v>112.88</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1742.45</v>
      </c>
      <c r="AU6" s="36">
        <f t="shared" ref="AU6:BC6" si="6">IF(AU7="",NA(),AU7)</f>
        <v>1600.72</v>
      </c>
      <c r="AV6" s="36">
        <f t="shared" si="6"/>
        <v>864.73</v>
      </c>
      <c r="AW6" s="36">
        <f t="shared" si="6"/>
        <v>1046.83</v>
      </c>
      <c r="AX6" s="36">
        <f t="shared" si="6"/>
        <v>877.42</v>
      </c>
      <c r="AY6" s="36">
        <f t="shared" si="6"/>
        <v>349.04</v>
      </c>
      <c r="AZ6" s="36">
        <f t="shared" si="6"/>
        <v>337.49</v>
      </c>
      <c r="BA6" s="36">
        <f t="shared" si="6"/>
        <v>335.6</v>
      </c>
      <c r="BB6" s="36">
        <f t="shared" si="6"/>
        <v>358.91</v>
      </c>
      <c r="BC6" s="36">
        <f t="shared" si="6"/>
        <v>360.96</v>
      </c>
      <c r="BD6" s="35" t="str">
        <f>IF(BD7="","",IF(BD7="-","【-】","【"&amp;SUBSTITUTE(TEXT(BD7,"#,##0.00"),"-","△")&amp;"】"))</f>
        <v>【260.31】</v>
      </c>
      <c r="BE6" s="36">
        <f>IF(BE7="",NA(),BE7)</f>
        <v>273.55</v>
      </c>
      <c r="BF6" s="36">
        <f t="shared" ref="BF6:BN6" si="7">IF(BF7="",NA(),BF7)</f>
        <v>288.98</v>
      </c>
      <c r="BG6" s="36">
        <f t="shared" si="7"/>
        <v>317.16000000000003</v>
      </c>
      <c r="BH6" s="36">
        <f t="shared" si="7"/>
        <v>336.92</v>
      </c>
      <c r="BI6" s="36">
        <f t="shared" si="7"/>
        <v>354.62</v>
      </c>
      <c r="BJ6" s="36">
        <f t="shared" si="7"/>
        <v>254.54</v>
      </c>
      <c r="BK6" s="36">
        <f t="shared" si="7"/>
        <v>265.92</v>
      </c>
      <c r="BL6" s="36">
        <f t="shared" si="7"/>
        <v>258.26</v>
      </c>
      <c r="BM6" s="36">
        <f t="shared" si="7"/>
        <v>247.27</v>
      </c>
      <c r="BN6" s="36">
        <f t="shared" si="7"/>
        <v>239.18</v>
      </c>
      <c r="BO6" s="35" t="str">
        <f>IF(BO7="","",IF(BO7="-","【-】","【"&amp;SUBSTITUTE(TEXT(BO7,"#,##0.00"),"-","△")&amp;"】"))</f>
        <v>【275.67】</v>
      </c>
      <c r="BP6" s="36">
        <f>IF(BP7="",NA(),BP7)</f>
        <v>113.62</v>
      </c>
      <c r="BQ6" s="36">
        <f t="shared" ref="BQ6:BY6" si="8">IF(BQ7="",NA(),BQ7)</f>
        <v>116.39</v>
      </c>
      <c r="BR6" s="36">
        <f t="shared" si="8"/>
        <v>116.52</v>
      </c>
      <c r="BS6" s="36">
        <f t="shared" si="8"/>
        <v>114</v>
      </c>
      <c r="BT6" s="36">
        <f t="shared" si="8"/>
        <v>110.75</v>
      </c>
      <c r="BU6" s="36">
        <f t="shared" si="8"/>
        <v>106.52</v>
      </c>
      <c r="BV6" s="36">
        <f t="shared" si="8"/>
        <v>105.86</v>
      </c>
      <c r="BW6" s="36">
        <f t="shared" si="8"/>
        <v>106.07</v>
      </c>
      <c r="BX6" s="36">
        <f t="shared" si="8"/>
        <v>105.34</v>
      </c>
      <c r="BY6" s="36">
        <f t="shared" si="8"/>
        <v>101.89</v>
      </c>
      <c r="BZ6" s="35" t="str">
        <f>IF(BZ7="","",IF(BZ7="-","【-】","【"&amp;SUBSTITUTE(TEXT(BZ7,"#,##0.00"),"-","△")&amp;"】"))</f>
        <v>【100.05】</v>
      </c>
      <c r="CA6" s="36">
        <f>IF(CA7="",NA(),CA7)</f>
        <v>126</v>
      </c>
      <c r="CB6" s="36">
        <f t="shared" ref="CB6:CJ6" si="9">IF(CB7="",NA(),CB7)</f>
        <v>123.29</v>
      </c>
      <c r="CC6" s="36">
        <f t="shared" si="9"/>
        <v>123.65</v>
      </c>
      <c r="CD6" s="36">
        <f t="shared" si="9"/>
        <v>127.16</v>
      </c>
      <c r="CE6" s="36">
        <f t="shared" si="9"/>
        <v>130.77000000000001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45.25</v>
      </c>
      <c r="CM6" s="36">
        <f t="shared" ref="CM6:CU6" si="10">IF(CM7="",NA(),CM7)</f>
        <v>44.37</v>
      </c>
      <c r="CN6" s="36">
        <f t="shared" si="10"/>
        <v>43.59</v>
      </c>
      <c r="CO6" s="36">
        <f t="shared" si="10"/>
        <v>42.79</v>
      </c>
      <c r="CP6" s="36">
        <f t="shared" si="10"/>
        <v>42.44</v>
      </c>
      <c r="CQ6" s="36">
        <f t="shared" si="10"/>
        <v>62.1</v>
      </c>
      <c r="CR6" s="36">
        <f t="shared" si="10"/>
        <v>62.38</v>
      </c>
      <c r="CS6" s="36">
        <f t="shared" si="10"/>
        <v>62.83</v>
      </c>
      <c r="CT6" s="36">
        <f t="shared" si="10"/>
        <v>62.05</v>
      </c>
      <c r="CU6" s="36">
        <f t="shared" si="10"/>
        <v>63.23</v>
      </c>
      <c r="CV6" s="35" t="str">
        <f>IF(CV7="","",IF(CV7="-","【-】","【"&amp;SUBSTITUTE(TEXT(CV7,"#,##0.00"),"-","△")&amp;"】"))</f>
        <v>【60.69】</v>
      </c>
      <c r="CW6" s="36">
        <f>IF(CW7="",NA(),CW7)</f>
        <v>79.92</v>
      </c>
      <c r="CX6" s="36">
        <f t="shared" ref="CX6:DF6" si="11">IF(CX7="",NA(),CX7)</f>
        <v>80.87</v>
      </c>
      <c r="CY6" s="36">
        <f t="shared" si="11"/>
        <v>80.8</v>
      </c>
      <c r="CZ6" s="36">
        <f t="shared" si="11"/>
        <v>79.709999999999994</v>
      </c>
      <c r="DA6" s="36">
        <f t="shared" si="11"/>
        <v>80.599999999999994</v>
      </c>
      <c r="DB6" s="36">
        <f t="shared" si="11"/>
        <v>89.52</v>
      </c>
      <c r="DC6" s="36">
        <f t="shared" si="11"/>
        <v>89.17</v>
      </c>
      <c r="DD6" s="36">
        <f t="shared" si="11"/>
        <v>88.86</v>
      </c>
      <c r="DE6" s="36">
        <f t="shared" si="11"/>
        <v>89.11</v>
      </c>
      <c r="DF6" s="36">
        <f t="shared" si="11"/>
        <v>89.35</v>
      </c>
      <c r="DG6" s="35" t="str">
        <f>IF(DG7="","",IF(DG7="-","【-】","【"&amp;SUBSTITUTE(TEXT(DG7,"#,##0.00"),"-","△")&amp;"】"))</f>
        <v>【89.82】</v>
      </c>
      <c r="DH6" s="36">
        <f>IF(DH7="",NA(),DH7)</f>
        <v>55.34</v>
      </c>
      <c r="DI6" s="36">
        <f t="shared" ref="DI6:DQ6" si="12">IF(DI7="",NA(),DI7)</f>
        <v>56.12</v>
      </c>
      <c r="DJ6" s="36">
        <f t="shared" si="12"/>
        <v>57.57</v>
      </c>
      <c r="DK6" s="36">
        <f t="shared" si="12"/>
        <v>58.62</v>
      </c>
      <c r="DL6" s="36">
        <f t="shared" si="12"/>
        <v>49.87</v>
      </c>
      <c r="DM6" s="36">
        <f t="shared" si="12"/>
        <v>46.58</v>
      </c>
      <c r="DN6" s="36">
        <f t="shared" si="12"/>
        <v>46.99</v>
      </c>
      <c r="DO6" s="36">
        <f t="shared" si="12"/>
        <v>47.89</v>
      </c>
      <c r="DP6" s="36">
        <f t="shared" si="12"/>
        <v>48.69</v>
      </c>
      <c r="DQ6" s="36">
        <f t="shared" si="12"/>
        <v>49.62</v>
      </c>
      <c r="DR6" s="35" t="str">
        <f>IF(DR7="","",IF(DR7="-","【-】","【"&amp;SUBSTITUTE(TEXT(DR7,"#,##0.00"),"-","△")&amp;"】"))</f>
        <v>【50.19】</v>
      </c>
      <c r="DS6" s="36">
        <f>IF(DS7="",NA(),DS7)</f>
        <v>17.54</v>
      </c>
      <c r="DT6" s="36">
        <f t="shared" ref="DT6:EB6" si="13">IF(DT7="",NA(),DT7)</f>
        <v>20.64</v>
      </c>
      <c r="DU6" s="36">
        <f t="shared" si="13"/>
        <v>22.83</v>
      </c>
      <c r="DV6" s="36">
        <f t="shared" si="13"/>
        <v>23.56</v>
      </c>
      <c r="DW6" s="36">
        <f t="shared" si="13"/>
        <v>24.55</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0.67</v>
      </c>
      <c r="EE6" s="36">
        <f t="shared" ref="EE6:EM6" si="14">IF(EE7="",NA(),EE7)</f>
        <v>0.79</v>
      </c>
      <c r="EF6" s="36">
        <f t="shared" si="14"/>
        <v>0.72</v>
      </c>
      <c r="EG6" s="36">
        <f t="shared" si="14"/>
        <v>1.1000000000000001</v>
      </c>
      <c r="EH6" s="36">
        <f t="shared" si="14"/>
        <v>0.67</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102032</v>
      </c>
      <c r="D7" s="38">
        <v>46</v>
      </c>
      <c r="E7" s="38">
        <v>1</v>
      </c>
      <c r="F7" s="38">
        <v>0</v>
      </c>
      <c r="G7" s="38">
        <v>1</v>
      </c>
      <c r="H7" s="38" t="s">
        <v>93</v>
      </c>
      <c r="I7" s="38" t="s">
        <v>94</v>
      </c>
      <c r="J7" s="38" t="s">
        <v>95</v>
      </c>
      <c r="K7" s="38" t="s">
        <v>96</v>
      </c>
      <c r="L7" s="38" t="s">
        <v>97</v>
      </c>
      <c r="M7" s="38" t="s">
        <v>98</v>
      </c>
      <c r="N7" s="39" t="s">
        <v>99</v>
      </c>
      <c r="O7" s="39">
        <v>73.48</v>
      </c>
      <c r="P7" s="39">
        <v>99.73</v>
      </c>
      <c r="Q7" s="39">
        <v>2585</v>
      </c>
      <c r="R7" s="39">
        <v>108330</v>
      </c>
      <c r="S7" s="39">
        <v>274.45</v>
      </c>
      <c r="T7" s="39">
        <v>394.72</v>
      </c>
      <c r="U7" s="39">
        <v>107310</v>
      </c>
      <c r="V7" s="39">
        <v>95.04</v>
      </c>
      <c r="W7" s="39">
        <v>1129.0999999999999</v>
      </c>
      <c r="X7" s="39">
        <v>115.83</v>
      </c>
      <c r="Y7" s="39">
        <v>118.45</v>
      </c>
      <c r="Z7" s="39">
        <v>118.2</v>
      </c>
      <c r="AA7" s="39">
        <v>115.61</v>
      </c>
      <c r="AB7" s="39">
        <v>112.88</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1742.45</v>
      </c>
      <c r="AU7" s="39">
        <v>1600.72</v>
      </c>
      <c r="AV7" s="39">
        <v>864.73</v>
      </c>
      <c r="AW7" s="39">
        <v>1046.83</v>
      </c>
      <c r="AX7" s="39">
        <v>877.42</v>
      </c>
      <c r="AY7" s="39">
        <v>349.04</v>
      </c>
      <c r="AZ7" s="39">
        <v>337.49</v>
      </c>
      <c r="BA7" s="39">
        <v>335.6</v>
      </c>
      <c r="BB7" s="39">
        <v>358.91</v>
      </c>
      <c r="BC7" s="39">
        <v>360.96</v>
      </c>
      <c r="BD7" s="39">
        <v>260.31</v>
      </c>
      <c r="BE7" s="39">
        <v>273.55</v>
      </c>
      <c r="BF7" s="39">
        <v>288.98</v>
      </c>
      <c r="BG7" s="39">
        <v>317.16000000000003</v>
      </c>
      <c r="BH7" s="39">
        <v>336.92</v>
      </c>
      <c r="BI7" s="39">
        <v>354.62</v>
      </c>
      <c r="BJ7" s="39">
        <v>254.54</v>
      </c>
      <c r="BK7" s="39">
        <v>265.92</v>
      </c>
      <c r="BL7" s="39">
        <v>258.26</v>
      </c>
      <c r="BM7" s="39">
        <v>247.27</v>
      </c>
      <c r="BN7" s="39">
        <v>239.18</v>
      </c>
      <c r="BO7" s="39">
        <v>275.67</v>
      </c>
      <c r="BP7" s="39">
        <v>113.62</v>
      </c>
      <c r="BQ7" s="39">
        <v>116.39</v>
      </c>
      <c r="BR7" s="39">
        <v>116.52</v>
      </c>
      <c r="BS7" s="39">
        <v>114</v>
      </c>
      <c r="BT7" s="39">
        <v>110.75</v>
      </c>
      <c r="BU7" s="39">
        <v>106.52</v>
      </c>
      <c r="BV7" s="39">
        <v>105.86</v>
      </c>
      <c r="BW7" s="39">
        <v>106.07</v>
      </c>
      <c r="BX7" s="39">
        <v>105.34</v>
      </c>
      <c r="BY7" s="39">
        <v>101.89</v>
      </c>
      <c r="BZ7" s="39">
        <v>100.05</v>
      </c>
      <c r="CA7" s="39">
        <v>126</v>
      </c>
      <c r="CB7" s="39">
        <v>123.29</v>
      </c>
      <c r="CC7" s="39">
        <v>123.65</v>
      </c>
      <c r="CD7" s="39">
        <v>127.16</v>
      </c>
      <c r="CE7" s="39">
        <v>130.77000000000001</v>
      </c>
      <c r="CF7" s="39">
        <v>155.80000000000001</v>
      </c>
      <c r="CG7" s="39">
        <v>158.58000000000001</v>
      </c>
      <c r="CH7" s="39">
        <v>159.22</v>
      </c>
      <c r="CI7" s="39">
        <v>159.6</v>
      </c>
      <c r="CJ7" s="39">
        <v>156.32</v>
      </c>
      <c r="CK7" s="39">
        <v>166.4</v>
      </c>
      <c r="CL7" s="39">
        <v>45.25</v>
      </c>
      <c r="CM7" s="39">
        <v>44.37</v>
      </c>
      <c r="CN7" s="39">
        <v>43.59</v>
      </c>
      <c r="CO7" s="39">
        <v>42.79</v>
      </c>
      <c r="CP7" s="39">
        <v>42.44</v>
      </c>
      <c r="CQ7" s="39">
        <v>62.1</v>
      </c>
      <c r="CR7" s="39">
        <v>62.38</v>
      </c>
      <c r="CS7" s="39">
        <v>62.83</v>
      </c>
      <c r="CT7" s="39">
        <v>62.05</v>
      </c>
      <c r="CU7" s="39">
        <v>63.23</v>
      </c>
      <c r="CV7" s="39">
        <v>60.69</v>
      </c>
      <c r="CW7" s="39">
        <v>79.92</v>
      </c>
      <c r="CX7" s="39">
        <v>80.87</v>
      </c>
      <c r="CY7" s="39">
        <v>80.8</v>
      </c>
      <c r="CZ7" s="39">
        <v>79.709999999999994</v>
      </c>
      <c r="DA7" s="39">
        <v>80.599999999999994</v>
      </c>
      <c r="DB7" s="39">
        <v>89.52</v>
      </c>
      <c r="DC7" s="39">
        <v>89.17</v>
      </c>
      <c r="DD7" s="39">
        <v>88.86</v>
      </c>
      <c r="DE7" s="39">
        <v>89.11</v>
      </c>
      <c r="DF7" s="39">
        <v>89.35</v>
      </c>
      <c r="DG7" s="39">
        <v>89.82</v>
      </c>
      <c r="DH7" s="39">
        <v>55.34</v>
      </c>
      <c r="DI7" s="39">
        <v>56.12</v>
      </c>
      <c r="DJ7" s="39">
        <v>57.57</v>
      </c>
      <c r="DK7" s="39">
        <v>58.62</v>
      </c>
      <c r="DL7" s="39">
        <v>49.87</v>
      </c>
      <c r="DM7" s="39">
        <v>46.58</v>
      </c>
      <c r="DN7" s="39">
        <v>46.99</v>
      </c>
      <c r="DO7" s="39">
        <v>47.89</v>
      </c>
      <c r="DP7" s="39">
        <v>48.69</v>
      </c>
      <c r="DQ7" s="39">
        <v>49.62</v>
      </c>
      <c r="DR7" s="39">
        <v>50.19</v>
      </c>
      <c r="DS7" s="39">
        <v>17.54</v>
      </c>
      <c r="DT7" s="39">
        <v>20.64</v>
      </c>
      <c r="DU7" s="39">
        <v>22.83</v>
      </c>
      <c r="DV7" s="39">
        <v>23.56</v>
      </c>
      <c r="DW7" s="39">
        <v>24.55</v>
      </c>
      <c r="DX7" s="39">
        <v>14.45</v>
      </c>
      <c r="DY7" s="39">
        <v>15.83</v>
      </c>
      <c r="DZ7" s="39">
        <v>16.899999999999999</v>
      </c>
      <c r="EA7" s="39">
        <v>18.260000000000002</v>
      </c>
      <c r="EB7" s="39">
        <v>19.510000000000002</v>
      </c>
      <c r="EC7" s="39">
        <v>20.63</v>
      </c>
      <c r="ED7" s="39">
        <v>0.67</v>
      </c>
      <c r="EE7" s="39">
        <v>0.79</v>
      </c>
      <c r="EF7" s="39">
        <v>0.72</v>
      </c>
      <c r="EG7" s="39">
        <v>1.1000000000000001</v>
      </c>
      <c r="EH7" s="39">
        <v>0.67</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2022-02-20T07:53:30Z</cp:lastPrinted>
  <dcterms:created xsi:type="dcterms:W3CDTF">2021-12-03T06:45:55Z</dcterms:created>
  <dcterms:modified xsi:type="dcterms:W3CDTF">2022-02-20T07:53:50Z</dcterms:modified>
  <cp:category/>
</cp:coreProperties>
</file>