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4_伊勢崎市\"/>
    </mc:Choice>
  </mc:AlternateContent>
  <xr:revisionPtr revIDLastSave="0" documentId="13_ncr:1_{566CFF29-8917-4C2E-BA6D-1A1E235192E3}" xr6:coauthVersionLast="36" xr6:coauthVersionMax="36" xr10:uidLastSave="{00000000-0000-0000-0000-000000000000}"/>
  <workbookProtection workbookAlgorithmName="SHA-512" workbookHashValue="uV2AlDKwjvrM7L+cMz5zcozpNzP8UGJ9ivQzbKInB/poeHlWXuHTYE6cWh7uZcN+JsyJ3vHCvT0cAUAsHurhNw==" workbookSaltValue="94jOSGuHqAzGckYdWumfS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G85" i="4"/>
  <c r="F85" i="4"/>
  <c r="E85" i="4"/>
  <c r="BB10" i="4"/>
  <c r="AT10" i="4"/>
  <c r="AL10" i="4"/>
  <c r="W10" i="4"/>
  <c r="BB8" i="4"/>
  <c r="AT8" i="4"/>
  <c r="AL8" i="4"/>
  <c r="AD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<sst xmlns="http://schemas.openxmlformats.org/spreadsheetml/2006/main" count="228" uniqueCount="113">
  <si>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</si>
  <si>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</si>
  <si>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</si>
  <si>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</si>
  <si>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</si>
  <si>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</si>
  <si>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</si>
  <si>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</si>
  <si>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</si>
  <si>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</si>
  <si>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</si>
  <si>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</si>
  <si>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</si>
  <si>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</si>
  <si>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</si>
  <si>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</si>
  <si>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</si>
  <si>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</si>
  <si>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</si>
  <si>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</si>
  <si>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</si>
  <si>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</si>
  <si>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</si>
  <si>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</si>
  <si>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</si>
  <si>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</si>
  <si>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</si>
  <si>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</si>
  <si>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</si>
  <si>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</si>
  <si>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</si>
  <si>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</si>
  <si>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</si>
  <si>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</si>
  <si>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</si>
  <si>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</si>
  <si>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</si>
  <si>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</si>
  <si>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</si>
  <si>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</si>
  <si>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</si>
  <si>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</si>
  <si>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</si>
  <si>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</si>
  <si>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</si>
  <si>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</si>
  <si>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</si>
  <si>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</si>
  <si>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</si>
  <si>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</si>
  <si>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</si>
  <si>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</si>
  <si>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</si>
  <si>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</si>
  <si>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</si>
  <si>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</si>
  <si>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</si>
  <si>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</si>
  <si>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</si>
  <si>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</si>
  <si>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</si>
  <si>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</si>
  <si>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</si>
  <si>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</si>
  <si>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</si>
  <si>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</si>
  <si>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</si>
  <si>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</si>
  <si>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</si>
  <si>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</si>
  <si>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</si>
  <si>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</si>
  <si>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</si>
  <si>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</si>
  <si>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</si>
  <si>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</si>
  <si>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</si>
  <si>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</si>
  <si>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</si>
  <si>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</si>
  <si>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</si>
  <si>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</si>
  <si>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</si>
  <si>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</si>
  <si>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</si>
  <si>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</si>
  <si>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</si>
  <si>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</si>
  <si>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</si>
  <si>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</si>
  <si>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</si>
  <si>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</si>
  <si>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</si>
  <si>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</si>
  <si>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</si>
  <si>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</si>
  <si>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</si>
  <si>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</si>
  <si>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</si>
  <si>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</si>
  <si>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</si>
  <si>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</si>
  <si>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</si>
  <si>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</si>
  <si>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</si>
  <si>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</si>
  <si>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</si>
  <si>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</si>
  <si>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</si>
  <si>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</si>
  <si>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(1)各指標と現状の分析
　管路経年化率は悪化傾向にあり、管路更新率は伸びてきているが、増加する経年化管路とその更新に伴う建設投資の増加が主な課題である。　　　　　　　　　　
(2)課題に対する今後の取組等
　営業収入の大半を占める水道料金収入は、令和2年4月に水道料金を改定し、減少傾向にあった給水収益が増加したものの、節水機器の普及などから水需要の増加を見込むことが難しい状況にあるため、経営環境は依然として厳しい状況にある。
　また、伊勢崎市水道事業経営戦略（伊勢崎市水道事業ビジョン）からも、老朽化した施設等の更新や耐震化が必要であることから、経費節減と経営の効率化による経営基盤の強化をより一層図っていく。</t>
    <rPh sb="35" eb="36">
      <t>ノ</t>
    </rPh>
    <rPh sb="124" eb="126">
      <t>レイワ</t>
    </rPh>
    <rPh sb="127" eb="128">
      <t>ネン</t>
    </rPh>
    <rPh sb="129" eb="130">
      <t>ガツ</t>
    </rPh>
    <rPh sb="131" eb="133">
      <t>スイドウ</t>
    </rPh>
    <rPh sb="133" eb="135">
      <t>リョウキン</t>
    </rPh>
    <rPh sb="136" eb="138">
      <t>カイテイ</t>
    </rPh>
    <rPh sb="140" eb="142">
      <t>ゲンショウ</t>
    </rPh>
    <rPh sb="142" eb="144">
      <t>ケイコウ</t>
    </rPh>
    <rPh sb="148" eb="152">
      <t>キュウスイシュウエキ</t>
    </rPh>
    <rPh sb="153" eb="155">
      <t>ゾウカ</t>
    </rPh>
    <rPh sb="172" eb="173">
      <t>ミズ</t>
    </rPh>
    <rPh sb="173" eb="175">
      <t>ジュヨウ</t>
    </rPh>
    <rPh sb="176" eb="178">
      <t>ゾウカ</t>
    </rPh>
    <rPh sb="179" eb="181">
      <t>ミコ</t>
    </rPh>
    <rPh sb="185" eb="186">
      <t>ムズカ</t>
    </rPh>
    <rPh sb="188" eb="190">
      <t>ジョウキョウ</t>
    </rPh>
    <rPh sb="300" eb="302">
      <t>イッソウ</t>
    </rPh>
    <phoneticPr fontId="4"/>
  </si>
  <si>
    <t>(1)各指標と現状の分析
　①経常収支比率は、令和2年4月に水道料金を改定し減少傾向にあった給水収益が増加し、類似団体平均値を上回り良好である。
　③流動比率は、未払金が減少し水道料金改定により未収金が増加したため昨年度より増加している。
　④企業債残高対給水収益比率は、類似団体平均値より高いものの、給水収益の増加により減少している。
　⑤料金回収率は給水収益の増加により100％を上回り、類似団体平均値も上回っている。
　⑥給水原価は、経費削減による費用の減少と有収水量の増加により減少している。
　⑦施設利用率は、ほぼ横ばいではあるが、類似団体平均値より高く推移しており効率的な施設利用状況にあるといえる。
　⑧有収率は、前年度と同水準であったが類似団体平均値を下回っており、今後も埋設管の漏水調査を行い地下漏水の早期発見に努め、不明水の減少を図っていく必要がある。
(2)課題に対する今後の取組等
　老朽化した施設等の更新や耐震化を進めていく必要があり建設投資の増加が見込まれるが、将来世代に過度な負担がないよう現状の企業債残高の規模を維持し、世代間の公平性を保つよう事業を進めていく。また、建設投資の増加に伴い自己資金残高の減少が見込まれるため、今後も経費節減と経営の効率化による経営基盤の強化を図り、自己資金残高の確保に努めていく。</t>
    <rPh sb="30" eb="32">
      <t>スイドウ</t>
    </rPh>
    <rPh sb="32" eb="34">
      <t>リョウキン</t>
    </rPh>
    <rPh sb="35" eb="37">
      <t>カイテイ</t>
    </rPh>
    <rPh sb="38" eb="40">
      <t>ゲンショウ</t>
    </rPh>
    <rPh sb="40" eb="42">
      <t>ケイコウ</t>
    </rPh>
    <rPh sb="81" eb="83">
      <t>ミバライ</t>
    </rPh>
    <rPh sb="83" eb="84">
      <t>キン</t>
    </rPh>
    <rPh sb="85" eb="87">
      <t>ゲンショウ</t>
    </rPh>
    <rPh sb="220" eb="222">
      <t>ケイヒ</t>
    </rPh>
    <rPh sb="222" eb="224">
      <t>サクゲン</t>
    </rPh>
    <rPh sb="233" eb="235">
      <t>ユウシュウ</t>
    </rPh>
    <rPh sb="235" eb="237">
      <t>スイリョウ</t>
    </rPh>
    <rPh sb="238" eb="240">
      <t>ゾウカ</t>
    </rPh>
    <rPh sb="314" eb="317">
      <t>ゼンネンド</t>
    </rPh>
    <rPh sb="318" eb="321">
      <t>ドウスイジュン</t>
    </rPh>
    <rPh sb="326" eb="328">
      <t>ルイジ</t>
    </rPh>
    <rPh sb="328" eb="330">
      <t>ダンタイ</t>
    </rPh>
    <rPh sb="330" eb="333">
      <t>ヘイキンチ</t>
    </rPh>
    <rPh sb="334" eb="336">
      <t>シタマワ</t>
    </rPh>
    <rPh sb="341" eb="343">
      <t>コンゴ</t>
    </rPh>
    <rPh sb="344" eb="346">
      <t>マイセツ</t>
    </rPh>
    <rPh sb="346" eb="347">
      <t>カン</t>
    </rPh>
    <rPh sb="353" eb="354">
      <t>オコナ</t>
    </rPh>
    <rPh sb="355" eb="357">
      <t>チカ</t>
    </rPh>
    <rPh sb="357" eb="359">
      <t>ロウスイ</t>
    </rPh>
    <rPh sb="360" eb="362">
      <t>ソウキ</t>
    </rPh>
    <rPh sb="362" eb="364">
      <t>ハッケン</t>
    </rPh>
    <rPh sb="365" eb="366">
      <t>ツト</t>
    </rPh>
    <rPh sb="375" eb="376">
      <t>ハカ</t>
    </rPh>
    <rPh sb="404" eb="407">
      <t>ロウキュウカ</t>
    </rPh>
    <rPh sb="409" eb="411">
      <t>シセツ</t>
    </rPh>
    <rPh sb="411" eb="412">
      <t>トウ</t>
    </rPh>
    <rPh sb="413" eb="415">
      <t>コウシン</t>
    </rPh>
    <rPh sb="416" eb="419">
      <t>タイシンカ</t>
    </rPh>
    <rPh sb="420" eb="421">
      <t>スス</t>
    </rPh>
    <rPh sb="425" eb="427">
      <t>ヒツヨウ</t>
    </rPh>
    <rPh sb="488" eb="490">
      <t>ジギョウ</t>
    </rPh>
    <rPh sb="491" eb="492">
      <t>スス</t>
    </rPh>
    <rPh sb="520" eb="522">
      <t>ミコ</t>
    </rPh>
    <rPh sb="566" eb="567">
      <t>ツト</t>
    </rPh>
    <phoneticPr fontId="4"/>
  </si>
  <si>
    <t>(1)各指標と現状の分析
　①有形固定資産減価償却率及び②管路経年化率は、類似団体平均値と同様に増加傾向にあり、施設の老朽化が進んでいる。
　③管路更新率は、前年より上昇し改善傾向にあり、類似団体平均値を上回っている状況にある。有形固定資産減価償却率及び管路経年化率の状況からも、管路等の老朽化施設の更新による建設投資の増加が見込まれている。
(2)課題に対する今後の取組等
　老朽化した施設や管路の更新投資を増やす必要性があるため、伊勢崎市水道事業経営戦略（伊勢崎市水道事業ビジョン）に基づき、自己資金残高の確保を図ると伴に、効率的で計画的な更新を進めていく。</t>
    <rPh sb="34" eb="3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</si>
</sst>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0.62</c:v>
                </c:pt>
                <c:pt idx="2">
                  <c:v>0.59</c:v>
                </c:pt>
                <c:pt idx="3">
                  <c:v>0.69</c:v>
                </c:pt>
                <c:pt idx="4">
                  <c:v>1.04</c:v>
                </c:pt>
              </c:numCache>
            </c:numRef>
          </c:val>
          <c:extLst>
            <c:ext xmlns:c16="http://schemas.microsoft.com/office/drawing/2014/chart" uri="{C3380CC4-5D6E-409C-BE32-E72D297353CC}">
              <c16:uniqueId val="{00000000-1641-4E8D-8531-DD6A71A7A4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1641-4E8D-8531-DD6A71A7A4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71.44</c:v>
                </c:pt>
                <c:pt idx="1">
                  <c:v>71.73</c:v>
                </c:pt>
                <c:pt idx="2">
                  <c:v>71.77</c:v>
                </c:pt>
                <c:pt idx="3">
                  <c:v>71.5</c:v>
                </c:pt>
                <c:pt idx="4">
                  <c:v>72.319999999999993</c:v>
                </c:pt>
              </c:numCache>
            </c:numRef>
          </c:val>
          <c:extLst>
            <c:ext xmlns:c16="http://schemas.microsoft.com/office/drawing/2014/chart" uri="{C3380CC4-5D6E-409C-BE32-E72D297353CC}">
              <c16:uniqueId val="{00000000-AA35-45C6-B87C-F6BD73C995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AA35-45C6-B87C-F6BD73C995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89.93</c:v>
                </c:pt>
                <c:pt idx="1">
                  <c:v>90.45</c:v>
                </c:pt>
                <c:pt idx="2">
                  <c:v>89.87</c:v>
                </c:pt>
                <c:pt idx="3">
                  <c:v>89.4</c:v>
                </c:pt>
                <c:pt idx="4">
                  <c:v>89.36</c:v>
                </c:pt>
              </c:numCache>
            </c:numRef>
          </c:val>
          <c:extLst>
            <c:ext xmlns:c16="http://schemas.microsoft.com/office/drawing/2014/chart" uri="{C3380CC4-5D6E-409C-BE32-E72D297353CC}">
              <c16:uniqueId val="{00000000-37C2-4D3D-A898-C1FBB29ED7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37C2-4D3D-A898-C1FBB29ED7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109.74</c:v>
                </c:pt>
                <c:pt idx="1">
                  <c:v>111.01</c:v>
                </c:pt>
                <c:pt idx="2">
                  <c:v>109.21</c:v>
                </c:pt>
                <c:pt idx="3">
                  <c:v>108.03</c:v>
                </c:pt>
                <c:pt idx="4">
                  <c:v>117.39</c:v>
                </c:pt>
              </c:numCache>
            </c:numRef>
          </c:val>
          <c:extLst>
            <c:ext xmlns:c16="http://schemas.microsoft.com/office/drawing/2014/chart" uri="{C3380CC4-5D6E-409C-BE32-E72D297353CC}">
              <c16:uniqueId val="{00000000-04B0-43CD-9B70-9AEEF13048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04B0-43CD-9B70-9AEEF13048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46.97</c:v>
                </c:pt>
                <c:pt idx="1">
                  <c:v>48</c:v>
                </c:pt>
                <c:pt idx="2">
                  <c:v>48.73</c:v>
                </c:pt>
                <c:pt idx="3">
                  <c:v>49.34</c:v>
                </c:pt>
                <c:pt idx="4">
                  <c:v>49.32</c:v>
                </c:pt>
              </c:numCache>
            </c:numRef>
          </c:val>
          <c:extLst>
            <c:ext xmlns:c16="http://schemas.microsoft.com/office/drawing/2014/chart" uri="{C3380CC4-5D6E-409C-BE32-E72D297353CC}">
              <c16:uniqueId val="{00000000-57E8-4633-8FB1-24994414FE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57E8-4633-8FB1-24994414FE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17.53</c:v>
                </c:pt>
                <c:pt idx="1">
                  <c:v>19.7</c:v>
                </c:pt>
                <c:pt idx="2">
                  <c:v>20.43</c:v>
                </c:pt>
                <c:pt idx="3">
                  <c:v>20.59</c:v>
                </c:pt>
                <c:pt idx="4">
                  <c:v>21.58</c:v>
                </c:pt>
              </c:numCache>
            </c:numRef>
          </c:val>
          <c:extLst>
            <c:ext xmlns:c16="http://schemas.microsoft.com/office/drawing/2014/chart" uri="{C3380CC4-5D6E-409C-BE32-E72D297353CC}">
              <c16:uniqueId val="{00000000-8215-4125-81C0-88A7A57F41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8215-4125-81C0-88A7A57F41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6-484E-8371-59A0DE3CC2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28E6-484E-8371-59A0DE3CC2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220.92</c:v>
                </c:pt>
                <c:pt idx="1">
                  <c:v>218.81</c:v>
                </c:pt>
                <c:pt idx="2">
                  <c:v>204.75</c:v>
                </c:pt>
                <c:pt idx="3">
                  <c:v>184.77</c:v>
                </c:pt>
                <c:pt idx="4">
                  <c:v>186.23</c:v>
                </c:pt>
              </c:numCache>
            </c:numRef>
          </c:val>
          <c:extLst>
            <c:ext xmlns:c16="http://schemas.microsoft.com/office/drawing/2014/chart" uri="{C3380CC4-5D6E-409C-BE32-E72D297353CC}">
              <c16:uniqueId val="{00000000-032F-418B-8AD4-71B1FC42D5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032F-418B-8AD4-71B1FC42D5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383.22</c:v>
                </c:pt>
                <c:pt idx="1">
                  <c:v>367.91</c:v>
                </c:pt>
                <c:pt idx="2">
                  <c:v>364.6</c:v>
                </c:pt>
                <c:pt idx="3">
                  <c:v>366.29</c:v>
                </c:pt>
                <c:pt idx="4">
                  <c:v>341.69</c:v>
                </c:pt>
              </c:numCache>
            </c:numRef>
          </c:val>
          <c:extLst>
            <c:ext xmlns:c16="http://schemas.microsoft.com/office/drawing/2014/chart" uri="{C3380CC4-5D6E-409C-BE32-E72D297353CC}">
              <c16:uniqueId val="{00000000-29E2-415E-98B6-6E081D3E2C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29E2-415E-98B6-6E081D3E2C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100.55</c:v>
                </c:pt>
                <c:pt idx="1">
                  <c:v>101.05</c:v>
                </c:pt>
                <c:pt idx="2">
                  <c:v>100.15</c:v>
                </c:pt>
                <c:pt idx="3">
                  <c:v>99.3</c:v>
                </c:pt>
                <c:pt idx="4">
                  <c:v>110.07</c:v>
                </c:pt>
              </c:numCache>
            </c:numRef>
          </c:val>
          <c:extLst>
            <c:ext xmlns:c16="http://schemas.microsoft.com/office/drawing/2014/chart" uri="{C3380CC4-5D6E-409C-BE32-E72D297353CC}">
              <c16:uniqueId val="{00000000-F6B3-4F5F-99AF-C5F3A605D0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F6B3-4F5F-99AF-C5F3A605D0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130.75</c:v>
                </c:pt>
                <c:pt idx="1">
                  <c:v>130.1</c:v>
                </c:pt>
                <c:pt idx="2">
                  <c:v>131.49</c:v>
                </c:pt>
                <c:pt idx="3">
                  <c:v>132.82</c:v>
                </c:pt>
                <c:pt idx="4">
                  <c:v>129.74</c:v>
                </c:pt>
              </c:numCache>
            </c:numRef>
          </c:val>
          <c:extLst>
            <c:ext xmlns:c16="http://schemas.microsoft.com/office/drawing/2014/chart" uri="{C3380CC4-5D6E-409C-BE32-E72D297353CC}">
              <c16:uniqueId val="{00000000-E70C-4C1F-8EF7-599D91E1B6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E70C-4C1F-8EF7-599D91E1B6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伊勢崎市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213274</v>
      </c>
      <c r="AM8" s="61"/>
      <c r="AN8" s="61"/>
      <c r="AO8" s="61"/>
      <c r="AP8" s="61"/>
      <c r="AQ8" s="61"/>
      <c r="AR8" s="61"/>
      <c r="AS8" s="61"/>
      <c r="AT8" s="52">
        <f>データ!$S$6</f>
        <v>139.44</v>
      </c>
      <c r="AU8" s="53"/>
      <c r="AV8" s="53"/>
      <c r="AW8" s="53"/>
      <c r="AX8" s="53"/>
      <c r="AY8" s="53"/>
      <c r="AZ8" s="53"/>
      <c r="BA8" s="53"/>
      <c r="BB8" s="54">
        <f>データ!$T$6</f>
        <v>1529.5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59.23</v>
      </c>
      <c r="J10" s="53"/>
      <c r="K10" s="53"/>
      <c r="L10" s="53"/>
      <c r="M10" s="53"/>
      <c r="N10" s="53"/>
      <c r="O10" s="64"/>
      <c r="P10" s="54">
        <f>データ!$P$6</f>
        <v>99.81</v>
      </c>
      <c r="Q10" s="54"/>
      <c r="R10" s="54"/>
      <c r="S10" s="54"/>
      <c r="T10" s="54"/>
      <c r="U10" s="54"/>
      <c r="V10" s="54"/>
      <c r="W10" s="61">
        <f>データ!$Q$6</f>
        <v>2684</v>
      </c>
      <c r="X10" s="61"/>
      <c r="Y10" s="61"/>
      <c r="Z10" s="61"/>
      <c r="AA10" s="61"/>
      <c r="AB10" s="61"/>
      <c r="AC10" s="61"/>
      <c r="AD10" s="2"/>
      <c r="AE10" s="2"/>
      <c r="AF10" s="2"/>
      <c r="AG10" s="2"/>
      <c r="AH10" s="4"/>
      <c r="AI10" s="4"/>
      <c r="AJ10" s="4"/>
      <c r="AK10" s="4"/>
      <c r="AL10" s="61">
        <f>データ!$U$6</f>
        <v>212037</v>
      </c>
      <c r="AM10" s="61"/>
      <c r="AN10" s="61"/>
      <c r="AO10" s="61"/>
      <c r="AP10" s="61"/>
      <c r="AQ10" s="61"/>
      <c r="AR10" s="61"/>
      <c r="AS10" s="61"/>
      <c r="AT10" s="52">
        <f>データ!$V$6</f>
        <v>133.66</v>
      </c>
      <c r="AU10" s="53"/>
      <c r="AV10" s="53"/>
      <c r="AW10" s="53"/>
      <c r="AX10" s="53"/>
      <c r="AY10" s="53"/>
      <c r="AZ10" s="53"/>
      <c r="BA10" s="53"/>
      <c r="BB10" s="54">
        <f>データ!$W$6</f>
        <v>1586.39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111</v>
      </c>
      <c r="BM16" s="99"/>
      <c r="BN16" s="99"/>
      <c r="BO16" s="99"/>
      <c r="BP16" s="99"/>
      <c r="BQ16" s="99"/>
      <c r="BR16" s="99"/>
      <c r="BS16" s="99"/>
      <c r="BT16" s="99"/>
      <c r="BU16" s="99"/>
      <c r="BV16" s="99"/>
      <c r="BW16" s="99"/>
      <c r="BX16" s="99"/>
      <c r="BY16" s="99"/>
      <c r="BZ16" s="10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EtBmFlQ9b75ViD0K+B3R6Oy37heBMnYtH2CiUjsL6jTvS59joHS1IaCbKAUzZqFG4o76g0iCbxk/AYqB/VskQ==" saltValue="enCwA7wiEBLvlZTaeg2l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102041</v>
      </c>
      <c r="D6" s="34">
        <f t="shared" si="3"/>
        <v>46</v>
      </c>
      <c r="E6" s="34">
        <f t="shared" si="3"/>
        <v>1</v>
      </c>
      <c r="F6" s="34">
        <f t="shared" si="3"/>
        <v>0</v>
      </c>
      <c r="G6" s="34">
        <f t="shared" si="3"/>
        <v>1</v>
      </c>
      <c r="H6" s="34" t="str">
        <f t="shared" si="3"/>
        <v>群馬県　伊勢崎市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59.23</v>
      </c>
      <c r="P6" s="35">
        <f t="shared" si="3"/>
        <v>99.81</v>
      </c>
      <c r="Q6" s="35">
        <f t="shared" si="3"/>
        <v>2684</v>
      </c>
      <c r="R6" s="35">
        <f t="shared" si="3"/>
        <v>213274</v>
      </c>
      <c r="S6" s="35">
        <f t="shared" si="3"/>
        <v>139.44</v>
      </c>
      <c r="T6" s="35">
        <f t="shared" si="3"/>
        <v>1529.5</v>
      </c>
      <c r="U6" s="35">
        <f t="shared" si="3"/>
        <v>212037</v>
      </c>
      <c r="V6" s="35">
        <f t="shared" si="3"/>
        <v>133.66</v>
      </c>
      <c r="W6" s="35">
        <f t="shared" si="3"/>
        <v>1586.39</v>
      </c>
      <c r="X6" s="36">
        <f>IF(X7="",NA(),X7)</f>
        <v>109.74</v>
      </c>
      <c r="Y6" s="36">
        <f t="shared" ref="Y6:AG6" si="4">IF(Y7="",NA(),Y7)</f>
        <v>111.01</v>
      </c>
      <c r="Z6" s="36">
        <f t="shared" si="4"/>
        <v>109.21</v>
      </c>
      <c r="AA6" s="36">
        <f t="shared" si="4"/>
        <v>108.03</v>
      </c>
      <c r="AB6" s="36">
        <f t="shared" si="4"/>
        <v>117.39</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220.92</v>
      </c>
      <c r="AU6" s="36">
        <f t="shared" ref="AU6:BC6" si="6">IF(AU7="",NA(),AU7)</f>
        <v>218.81</v>
      </c>
      <c r="AV6" s="36">
        <f t="shared" si="6"/>
        <v>204.75</v>
      </c>
      <c r="AW6" s="36">
        <f t="shared" si="6"/>
        <v>184.77</v>
      </c>
      <c r="AX6" s="36">
        <f t="shared" si="6"/>
        <v>186.23</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383.22</v>
      </c>
      <c r="BF6" s="36">
        <f t="shared" ref="BF6:BN6" si="7">IF(BF7="",NA(),BF7)</f>
        <v>367.91</v>
      </c>
      <c r="BG6" s="36">
        <f t="shared" si="7"/>
        <v>364.6</v>
      </c>
      <c r="BH6" s="36">
        <f t="shared" si="7"/>
        <v>366.29</v>
      </c>
      <c r="BI6" s="36">
        <f t="shared" si="7"/>
        <v>341.69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100.55</v>
      </c>
      <c r="BQ6" s="36">
        <f t="shared" ref="BQ6:BY6" si="8">IF(BQ7="",NA(),BQ7)</f>
        <v>101.05</v>
      </c>
      <c r="BR6" s="36">
        <f t="shared" si="8"/>
        <v>100.15</v>
      </c>
      <c r="BS6" s="36">
        <f t="shared" si="8"/>
        <v>99.3</v>
      </c>
      <c r="BT6" s="36">
        <f t="shared" si="8"/>
        <v>110.07</v>
      </c>
      <c r="BU6" s="36">
        <f t="shared" si="8"/>
        <v>107.61</v>
      </c>
      <c r="BV6" s="36">
        <f t="shared" si="8"/>
        <v>106.02</v>
      </c>
      <c r="BW6" s="36">
        <f t="shared" si="8"/>
        <v>104.84</v>
      </c>
      <c r="BX6" s="36">
        <f t="shared" si="8"/>
        <v>106.11</v>
      </c>
      <c r="BY6" s="36">
        <f t="shared" si="8"/>
        <v>103.75</v>
      </c>
      <c r="BZ6" s="35" t="str">
        <f>IF(BZ7="","",IF(BZ7="-","【-】","【"&amp;SUBSTITUTE(TEXT(BZ7,"#,##0.00"),"-","△")&amp;"】"))</f>
        <v>【100.05】</v>
      </c>
      <c r="CA6" s="36">
        <f>IF(CA7="",NA(),CA7)</f>
        <v>130.75</v>
      </c>
      <c r="CB6" s="36">
        <f t="shared" ref="CB6:CJ6" si="9">IF(CB7="",NA(),CB7)</f>
        <v>130.1</v>
      </c>
      <c r="CC6" s="36">
        <f t="shared" si="9"/>
        <v>131.49</v>
      </c>
      <c r="CD6" s="36">
        <f t="shared" si="9"/>
        <v>132.82</v>
      </c>
      <c r="CE6" s="36">
        <f t="shared" si="9"/>
        <v>129.74</v>
      </c>
      <c r="CF6" s="36">
        <f t="shared" si="9"/>
        <v>155.69</v>
      </c>
      <c r="CG6" s="36">
        <f t="shared" si="9"/>
        <v>158.6</v>
      </c>
      <c r="CH6" s="36">
        <f t="shared" si="9"/>
        <v>161.82</v>
      </c>
      <c r="CI6" s="36">
        <f t="shared" si="9"/>
        <v>161.03</v>
      </c>
      <c r="CJ6" s="36">
        <f t="shared" si="9"/>
        <v>159.93</v>
      </c>
      <c r="CK6" s="35" t="str">
        <f>IF(CK7="","",IF(CK7="-","【-】","【"&amp;SUBSTITUTE(TEXT(CK7,"#,##0.00"),"-","△")&amp;"】"))</f>
        <v>【166.40】</v>
      </c>
      <c r="CL6" s="36">
        <f>IF(CL7="",NA(),CL7)</f>
        <v>71.44</v>
      </c>
      <c r="CM6" s="36">
        <f t="shared" ref="CM6:CU6" si="10">IF(CM7="",NA(),CM7)</f>
        <v>71.73</v>
      </c>
      <c r="CN6" s="36">
        <f t="shared" si="10"/>
        <v>71.77</v>
      </c>
      <c r="CO6" s="36">
        <f t="shared" si="10"/>
        <v>71.5</v>
      </c>
      <c r="CP6" s="36">
        <f t="shared" si="10"/>
        <v>72.319999999999993</v>
      </c>
      <c r="CQ6" s="36">
        <f t="shared" si="10"/>
        <v>62.46</v>
      </c>
      <c r="CR6" s="36">
        <f t="shared" si="10"/>
        <v>62.88</v>
      </c>
      <c r="CS6" s="36">
        <f t="shared" si="10"/>
        <v>62.32</v>
      </c>
      <c r="CT6" s="36">
        <f t="shared" si="10"/>
        <v>61.71</v>
      </c>
      <c r="CU6" s="36">
        <f t="shared" si="10"/>
        <v>63.12</v>
      </c>
      <c r="CV6" s="35" t="str">
        <f>IF(CV7="","",IF(CV7="-","【-】","【"&amp;SUBSTITUTE(TEXT(CV7,"#,##0.00"),"-","△")&amp;"】"))</f>
        <v>【60.69】</v>
      </c>
      <c r="CW6" s="36">
        <f>IF(CW7="",NA(),CW7)</f>
        <v>89.93</v>
      </c>
      <c r="CX6" s="36">
        <f t="shared" ref="CX6:DF6" si="11">IF(CX7="",NA(),CX7)</f>
        <v>90.45</v>
      </c>
      <c r="CY6" s="36">
        <f t="shared" si="11"/>
        <v>89.87</v>
      </c>
      <c r="CZ6" s="36">
        <f t="shared" si="11"/>
        <v>89.4</v>
      </c>
      <c r="DA6" s="36">
        <f t="shared" si="11"/>
        <v>89.36</v>
      </c>
      <c r="DB6" s="36">
        <f t="shared" si="11"/>
        <v>90.62</v>
      </c>
      <c r="DC6" s="36">
        <f t="shared" si="11"/>
        <v>90.13</v>
      </c>
      <c r="DD6" s="36">
        <f t="shared" si="11"/>
        <v>90.19</v>
      </c>
      <c r="DE6" s="36">
        <f t="shared" si="11"/>
        <v>90.03</v>
      </c>
      <c r="DF6" s="36">
        <f t="shared" si="11"/>
        <v>90.09</v>
      </c>
      <c r="DG6" s="35" t="str">
        <f>IF(DG7="","",IF(DG7="-","【-】","【"&amp;SUBSTITUTE(TEXT(DG7,"#,##0.00"),"-","△")&amp;"】"))</f>
        <v>【89.82】</v>
      </c>
      <c r="DH6" s="36">
        <f>IF(DH7="",NA(),DH7)</f>
        <v>46.97</v>
      </c>
      <c r="DI6" s="36">
        <f t="shared" ref="DI6:DQ6" si="12">IF(DI7="",NA(),DI7)</f>
        <v>48</v>
      </c>
      <c r="DJ6" s="36">
        <f t="shared" si="12"/>
        <v>48.73</v>
      </c>
      <c r="DK6" s="36">
        <f t="shared" si="12"/>
        <v>49.34</v>
      </c>
      <c r="DL6" s="36">
        <f t="shared" si="12"/>
        <v>49.32</v>
      </c>
      <c r="DM6" s="36">
        <f t="shared" si="12"/>
        <v>48.01</v>
      </c>
      <c r="DN6" s="36">
        <f t="shared" si="12"/>
        <v>48.01</v>
      </c>
      <c r="DO6" s="36">
        <f t="shared" si="12"/>
        <v>48.86</v>
      </c>
      <c r="DP6" s="36">
        <f t="shared" si="12"/>
        <v>49.6</v>
      </c>
      <c r="DQ6" s="36">
        <f t="shared" si="12"/>
        <v>50.31</v>
      </c>
      <c r="DR6" s="35" t="str">
        <f>IF(DR7="","",IF(DR7="-","【-】","【"&amp;SUBSTITUTE(TEXT(DR7,"#,##0.00"),"-","△")&amp;"】"))</f>
        <v>【50.19】</v>
      </c>
      <c r="DS6" s="36">
        <f>IF(DS7="",NA(),DS7)</f>
        <v>17.53</v>
      </c>
      <c r="DT6" s="36">
        <f t="shared" ref="DT6:EB6" si="13">IF(DT7="",NA(),DT7)</f>
        <v>19.7</v>
      </c>
      <c r="DU6" s="36">
        <f t="shared" si="13"/>
        <v>20.43</v>
      </c>
      <c r="DV6" s="36">
        <f t="shared" si="13"/>
        <v>20.59</v>
      </c>
      <c r="DW6" s="36">
        <f t="shared" si="13"/>
        <v>21.58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0.39</v>
      </c>
      <c r="EE6" s="36">
        <f t="shared" ref="EE6:EM6" si="14">IF(EE7="",NA(),EE7)</f>
        <v>0.62</v>
      </c>
      <c r="EF6" s="36">
        <f t="shared" si="14"/>
        <v>0.59</v>
      </c>
      <c r="EG6" s="36">
        <f t="shared" si="14"/>
        <v>0.69</v>
      </c>
      <c r="EH6" s="36">
        <f t="shared" si="14"/>
        <v>1.04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102041</v>
      </c>
      <c r="D7" s="38">
        <v>46</v>
      </c>
      <c r="E7" s="38">
        <v>1</v>
      </c>
      <c r="F7" s="38">
        <v>0</v>
      </c>
      <c r="G7" s="38">
        <v>1</v>
      </c>
      <c r="H7" s="38" t="s">
        <v>93</v>
      </c>
      <c r="I7" s="38" t="s">
        <v>94</v>
      </c>
      <c r="J7" s="38" t="s">
        <v>95</v>
      </c>
      <c r="K7" s="38" t="s">
        <v>96</v>
      </c>
      <c r="L7" s="38" t="s">
        <v>97</v>
      </c>
      <c r="M7" s="38" t="s">
        <v>98</v>
      </c>
      <c r="N7" s="39" t="s">
        <v>99</v>
      </c>
      <c r="O7" s="39">
        <v>59.23</v>
      </c>
      <c r="P7" s="39">
        <v>99.81</v>
      </c>
      <c r="Q7" s="39">
        <v>2684</v>
      </c>
      <c r="R7" s="39">
        <v>213274</v>
      </c>
      <c r="S7" s="39">
        <v>139.44</v>
      </c>
      <c r="T7" s="39">
        <v>1529.5</v>
      </c>
      <c r="U7" s="39">
        <v>212037</v>
      </c>
      <c r="V7" s="39">
        <v>133.66</v>
      </c>
      <c r="W7" s="39">
        <v>1586.39</v>
      </c>
      <c r="X7" s="39">
        <v>109.74</v>
      </c>
      <c r="Y7" s="39">
        <v>111.01</v>
      </c>
      <c r="Z7" s="39">
        <v>109.21</v>
      </c>
      <c r="AA7" s="39">
        <v>108.03</v>
      </c>
      <c r="AB7" s="39">
        <v>117.39</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220.92</v>
      </c>
      <c r="AU7" s="39">
        <v>218.81</v>
      </c>
      <c r="AV7" s="39">
        <v>204.75</v>
      </c>
      <c r="AW7" s="39">
        <v>184.77</v>
      </c>
      <c r="AX7" s="39">
        <v>186.23</v>
      </c>
      <c r="AY7" s="39">
        <v>311.99</v>
      </c>
      <c r="AZ7" s="39">
        <v>307.83</v>
      </c>
      <c r="BA7" s="39">
        <v>318.89</v>
      </c>
      <c r="BB7" s="39">
        <v>309.10000000000002</v>
      </c>
      <c r="BC7" s="39">
        <v>306.08</v>
      </c>
      <c r="BD7" s="39">
        <v>260.31</v>
      </c>
      <c r="BE7" s="39">
        <v>383.22</v>
      </c>
      <c r="BF7" s="39">
        <v>367.91</v>
      </c>
      <c r="BG7" s="39">
        <v>364.6</v>
      </c>
      <c r="BH7" s="39">
        <v>366.29</v>
      </c>
      <c r="BI7" s="39">
        <v>341.69</v>
      </c>
      <c r="BJ7" s="39">
        <v>291.77999999999997</v>
      </c>
      <c r="BK7" s="39">
        <v>295.44</v>
      </c>
      <c r="BL7" s="39">
        <v>290.07</v>
      </c>
      <c r="BM7" s="39">
        <v>290.42</v>
      </c>
      <c r="BN7" s="39">
        <v>294.66000000000003</v>
      </c>
      <c r="BO7" s="39">
        <v>275.67</v>
      </c>
      <c r="BP7" s="39">
        <v>100.55</v>
      </c>
      <c r="BQ7" s="39">
        <v>101.05</v>
      </c>
      <c r="BR7" s="39">
        <v>100.15</v>
      </c>
      <c r="BS7" s="39">
        <v>99.3</v>
      </c>
      <c r="BT7" s="39">
        <v>110.07</v>
      </c>
      <c r="BU7" s="39">
        <v>107.61</v>
      </c>
      <c r="BV7" s="39">
        <v>106.02</v>
      </c>
      <c r="BW7" s="39">
        <v>104.84</v>
      </c>
      <c r="BX7" s="39">
        <v>106.11</v>
      </c>
      <c r="BY7" s="39">
        <v>103.75</v>
      </c>
      <c r="BZ7" s="39">
        <v>100.05</v>
      </c>
      <c r="CA7" s="39">
        <v>130.75</v>
      </c>
      <c r="CB7" s="39">
        <v>130.1</v>
      </c>
      <c r="CC7" s="39">
        <v>131.49</v>
      </c>
      <c r="CD7" s="39">
        <v>132.82</v>
      </c>
      <c r="CE7" s="39">
        <v>129.74</v>
      </c>
      <c r="CF7" s="39">
        <v>155.69</v>
      </c>
      <c r="CG7" s="39">
        <v>158.6</v>
      </c>
      <c r="CH7" s="39">
        <v>161.82</v>
      </c>
      <c r="CI7" s="39">
        <v>161.03</v>
      </c>
      <c r="CJ7" s="39">
        <v>159.93</v>
      </c>
      <c r="CK7" s="39">
        <v>166.4</v>
      </c>
      <c r="CL7" s="39">
        <v>71.44</v>
      </c>
      <c r="CM7" s="39">
        <v>71.73</v>
      </c>
      <c r="CN7" s="39">
        <v>71.77</v>
      </c>
      <c r="CO7" s="39">
        <v>71.5</v>
      </c>
      <c r="CP7" s="39">
        <v>72.319999999999993</v>
      </c>
      <c r="CQ7" s="39">
        <v>62.46</v>
      </c>
      <c r="CR7" s="39">
        <v>62.88</v>
      </c>
      <c r="CS7" s="39">
        <v>62.32</v>
      </c>
      <c r="CT7" s="39">
        <v>61.71</v>
      </c>
      <c r="CU7" s="39">
        <v>63.12</v>
      </c>
      <c r="CV7" s="39">
        <v>60.69</v>
      </c>
      <c r="CW7" s="39">
        <v>89.93</v>
      </c>
      <c r="CX7" s="39">
        <v>90.45</v>
      </c>
      <c r="CY7" s="39">
        <v>89.87</v>
      </c>
      <c r="CZ7" s="39">
        <v>89.4</v>
      </c>
      <c r="DA7" s="39">
        <v>89.36</v>
      </c>
      <c r="DB7" s="39">
        <v>90.62</v>
      </c>
      <c r="DC7" s="39">
        <v>90.13</v>
      </c>
      <c r="DD7" s="39">
        <v>90.19</v>
      </c>
      <c r="DE7" s="39">
        <v>90.03</v>
      </c>
      <c r="DF7" s="39">
        <v>90.09</v>
      </c>
      <c r="DG7" s="39">
        <v>89.82</v>
      </c>
      <c r="DH7" s="39">
        <v>46.97</v>
      </c>
      <c r="DI7" s="39">
        <v>48</v>
      </c>
      <c r="DJ7" s="39">
        <v>48.73</v>
      </c>
      <c r="DK7" s="39">
        <v>49.34</v>
      </c>
      <c r="DL7" s="39">
        <v>49.32</v>
      </c>
      <c r="DM7" s="39">
        <v>48.01</v>
      </c>
      <c r="DN7" s="39">
        <v>48.01</v>
      </c>
      <c r="DO7" s="39">
        <v>48.86</v>
      </c>
      <c r="DP7" s="39">
        <v>49.6</v>
      </c>
      <c r="DQ7" s="39">
        <v>50.31</v>
      </c>
      <c r="DR7" s="39">
        <v>50.19</v>
      </c>
      <c r="DS7" s="39">
        <v>17.53</v>
      </c>
      <c r="DT7" s="39">
        <v>19.7</v>
      </c>
      <c r="DU7" s="39">
        <v>20.43</v>
      </c>
      <c r="DV7" s="39">
        <v>20.59</v>
      </c>
      <c r="DW7" s="39">
        <v>21.58</v>
      </c>
      <c r="DX7" s="39">
        <v>16.170000000000002</v>
      </c>
      <c r="DY7" s="39">
        <v>16.600000000000001</v>
      </c>
      <c r="DZ7" s="39">
        <v>18.510000000000002</v>
      </c>
      <c r="EA7" s="39">
        <v>20.49</v>
      </c>
      <c r="EB7" s="39">
        <v>21.34</v>
      </c>
      <c r="EC7" s="39">
        <v>20.63</v>
      </c>
      <c r="ED7" s="39">
        <v>0.39</v>
      </c>
      <c r="EE7" s="39">
        <v>0.62</v>
      </c>
      <c r="EF7" s="39">
        <v>0.59</v>
      </c>
      <c r="EG7" s="39">
        <v>0.69</v>
      </c>
      <c r="EH7" s="39">
        <v>1.04</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2022-01-24T04:21:53Z</cp:lastPrinted>
  <dcterms:created xsi:type="dcterms:W3CDTF">2021-12-03T06:45:56Z</dcterms:created>
  <dcterms:modified xsi:type="dcterms:W3CDTF">2022-02-20T07:56:07Z</dcterms:modified>
  <cp:category/>
</cp:coreProperties>
</file>