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10.1.36.23\地方債係\210-公営企業決算調査\07経営比較分析表\R03（R2決算）\04 各団体回答\○10_富岡市\"/>
    </mc:Choice>
  </mc:AlternateContent>
  <xr:revisionPtr revIDLastSave="0" documentId="13_ncr:1_{36271B0F-4C01-4710-B64F-81C455E20271}" xr6:coauthVersionLast="36" xr6:coauthVersionMax="36" xr10:uidLastSave="{00000000-0000-0000-0000-000000000000}"/>
  <workbookProtection workbookAlgorithmName="SHA-512" workbookHashValue="uoMIDT9ToT1nTQGD6CxQXSHZ9m1l9A3ztMQGnOf/QehzdvxGGElUMyD08z2ULM5IcFhnHBDocMuXfYEhCPblJQ==" workbookSaltValue="leNdMMRyevmUcl/sL9IY5w==" workbookSpinCount="100000" lockStructure="1"/>
  <bookViews>
    <workbookView xWindow="0" yWindow="0" windowWidth="19200" windowHeight="686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L10" i="4" s="1"/>
  <c r="T6" i="5"/>
  <c r="BB8" i="4" s="1"/>
  <c r="S6" i="5"/>
  <c r="R6" i="5"/>
  <c r="AL8" i="4" s="1"/>
  <c r="Q6" i="5"/>
  <c r="P6" i="5"/>
  <c r="O6" i="5"/>
  <c r="I10" i="4" s="1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J85" i="4"/>
  <c r="I85" i="4"/>
  <c r="H85" i="4"/>
  <c r="BB10" i="4"/>
  <c r="AT10" i="4"/>
  <c r="W10" i="4"/>
  <c r="P10" i="4"/>
  <c r="B10" i="4"/>
  <c r="AT8" i="4"/>
  <c r="AD8" i="4"/>
  <c r="P8" i="4"/>
  <c r="I8" i="4"/>
  <c r="B8" i="4"/>
</calcChain>
</file>

<file path=xl/sharedStrings.xml><?xml version="1.0" encoding="utf-8"?>
<sst xmlns="http://schemas.openxmlformats.org/spreadsheetml/2006/main" count="228" uniqueCount="114">
  <si>
    <t>経営比較分析表（令和2年度決算）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</si>
  <si>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</si>
  <si>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</si>
  <si>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</si>
  <si>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</si>
  <si>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</si>
  <si>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</si>
  <si>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</si>
  <si>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</si>
  <si>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</si>
  <si>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</si>
  <si>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</si>
  <si>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</si>
  <si>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</si>
  <si>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</si>
  <si>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</si>
  <si>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</si>
  <si>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</si>
  <si>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</si>
  <si>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</si>
  <si>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</si>
  <si>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</si>
  <si>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</si>
  <si>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</si>
  <si>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</si>
  <si>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</si>
  <si>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</si>
  <si>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</si>
  <si>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</si>
  <si>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</si>
  <si>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</si>
  <si>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</si>
  <si>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</si>
  <si>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</si>
  <si>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</si>
  <si>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</si>
  <si>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</si>
  <si>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</si>
  <si>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</si>
  <si>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</si>
  <si>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</si>
  <si>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</si>
  <si>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</si>
  <si>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</si>
  <si>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</si>
  <si>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</si>
  <si>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</si>
  <si>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</si>
  <si>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</si>
  <si>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</si>
  <si>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</si>
  <si>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</si>
  <si>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</si>
  <si>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</si>
  <si>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</si>
  <si>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</si>
  <si>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</si>
  <si>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</si>
  <si>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</si>
  <si>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</si>
  <si>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</si>
  <si>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</si>
  <si>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</si>
  <si>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</si>
  <si>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</si>
  <si>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</si>
  <si>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</si>
  <si>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</si>
  <si>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</si>
  <si>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</si>
  <si>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</si>
  <si>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</si>
  <si>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</si>
  <si>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</si>
  <si>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</si>
  <si>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</si>
  <si>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</si>
  <si>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</si>
  <si>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</si>
  <si>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</si>
  <si>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</si>
  <si>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</si>
  <si>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</si>
  <si>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</si>
  <si>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</si>
  <si>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</si>
  <si>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</si>
  <si>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</si>
  <si>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</si>
  <si>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</si>
  <si>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</si>
  <si>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</si>
  <si>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富岡市</t>
  </si>
  <si>
    <t>法適用</t>
  </si>
  <si>
    <t>水道事業</t>
  </si>
  <si>
    <t>末端給水事業</t>
  </si>
  <si>
    <t>A5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</si>
  <si>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</si>
  <si>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</si>
  <si>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</si>
  <si>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</si>
  <si>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</si>
  <si>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</si>
  <si>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</si>
  <si>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</si>
  <si>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</si>
  <si>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</si>
  <si>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</si>
  <si>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</si>
  <si>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</si>
  <si>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</si>
  <si>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①「有形固定資産減価償却率」は、全国平均値、類似団体平均値を下回っていますが、資産の老朽化は進んでいると考えます。
②「管路経年化率」は、増加傾向にあり、管路の経年化が進んでいると考えます。(※)
③「管路更新率」は、計画的に管路の更新を実施していますが、必要性が高い管路や水道事業基本計画（水道事業ビジョン）に基づき、管路更新率向上を目指したいと考えます。
○昭和40～50年代の事業拡張時に布設した管路の耐用年数の経過により、経年管が増加傾向にあり、計画的な更新が必要な時期を迎えています。
水道事業基本計画（水道事業ビジョン）に基づき、効率的な管路更新が重要であると考えます。
（※注記）H29年度は、法定耐用年数を超えた管路延長の集計誤りにより、管路経年化率に誤りがあります。
（正しい値）H29年度：11.16</t>
    <rPh sb="128" eb="131">
      <t>ヒツヨウセイ</t>
    </rPh>
    <rPh sb="132" eb="133">
      <t>タカ</t>
    </rPh>
    <rPh sb="134" eb="136">
      <t>カンロ</t>
    </rPh>
    <rPh sb="137" eb="139">
      <t>スイドウ</t>
    </rPh>
    <rPh sb="139" eb="141">
      <t>ジギョウ</t>
    </rPh>
    <rPh sb="141" eb="143">
      <t>キホン</t>
    </rPh>
    <rPh sb="143" eb="145">
      <t>ケイカク</t>
    </rPh>
    <rPh sb="146" eb="148">
      <t>スイドウ</t>
    </rPh>
    <rPh sb="148" eb="150">
      <t>ジギョウ</t>
    </rPh>
    <rPh sb="156" eb="157">
      <t>モト</t>
    </rPh>
    <rPh sb="160" eb="162">
      <t>カンロ</t>
    </rPh>
    <rPh sb="162" eb="164">
      <t>コウシン</t>
    </rPh>
    <rPh sb="164" eb="165">
      <t>リツ</t>
    </rPh>
    <rPh sb="165" eb="167">
      <t>コウジョウ</t>
    </rPh>
    <rPh sb="168" eb="170">
      <t>メザ</t>
    </rPh>
    <rPh sb="248" eb="250">
      <t>スイドウ</t>
    </rPh>
    <rPh sb="250" eb="252">
      <t>ジギョウ</t>
    </rPh>
    <rPh sb="252" eb="254">
      <t>キホン</t>
    </rPh>
    <rPh sb="254" eb="256">
      <t>ケイカク</t>
    </rPh>
    <rPh sb="257" eb="259">
      <t>スイドウ</t>
    </rPh>
    <rPh sb="259" eb="261">
      <t>ジギョウ</t>
    </rPh>
    <rPh sb="267" eb="268">
      <t>モト</t>
    </rPh>
    <phoneticPr fontId="4"/>
  </si>
  <si>
    <t>経営の健全性は概ね良好であり、収益性などは確保されていますが、施設の効率性の向上に取り組む必要があると考えます。　　　　　　　　　　　　　　　　　　　　　　　　　　　　　　　　　　　　　　　　　　　　　　　　　　　　今後、収入の多くを占める水道料金収入は、人口減少社会の到来や節水意識、機器の節水性能向上などの影響で減収することが予想されます。　　　　　　　　　　　　　　　　　　　　　　　　　　　　　　　　　　　　　　よって、中長期的な水道事業経営戦略に基づき財源の確保や、適正な規模での効果的な管路、施設整備や耐震化、漏水防止につながる更新事業を行うとともに、効率的な事業運営につとめ、健全経営を維持していきたい。</t>
    <rPh sb="45" eb="47">
      <t>ヒツヨウ</t>
    </rPh>
    <rPh sb="143" eb="145">
      <t>キキ</t>
    </rPh>
    <rPh sb="146" eb="148">
      <t>セッスイ</t>
    </rPh>
    <rPh sb="148" eb="150">
      <t>セイノウ</t>
    </rPh>
    <rPh sb="219" eb="221">
      <t>スイドウ</t>
    </rPh>
    <rPh sb="221" eb="223">
      <t>ジギョウ</t>
    </rPh>
    <rPh sb="223" eb="227">
      <t>ケイエイセンリャク</t>
    </rPh>
    <rPh sb="228" eb="229">
      <t>モト</t>
    </rPh>
    <rPh sb="295" eb="297">
      <t>ケンゼン</t>
    </rPh>
    <rPh sb="297" eb="299">
      <t>ケイエイ</t>
    </rPh>
    <rPh sb="300" eb="302">
      <t>イジ</t>
    </rPh>
    <phoneticPr fontId="4"/>
  </si>
  <si>
    <t>①「経常収支比率」は、前年度比で微増し、100％を上回っており、収支は健全な水準であるといえます。
②「累積欠損金比率」は、累積欠損金がないため0％となっています。
③「流動比率」は、100％を大幅に上回り、短期的な債務に対する支払能力は良好であるといえます。
④「企業債残高対給水収益比率」は、類似団体平均値より低い比率であります。また、企業債の返済により残高が減少しているため、減少傾向にあります。
⑤「料金回収率」は、前年度比で微増し、また100％を上回っており、給水に係る費用は、給水収益で賄えているといえます。
⑥「給水原価」は、全国平均値、類似団体平均値を大幅に下回り、低い水準にあるといえます。
⑦「施設利用率」は、給水量減少等に伴い全国平均値、類似団体平均値を下回っています。
⑧「有収率」は、前年比では微増しており、引き続き管路更新率向上とあわせ有収率向上を目指します。
〇経常収支比率が若干増加し、収益性は良好であるとともに、経営に必要な経費は給水収益で賄えており、健全経営といえます。一方、今後の企業債の発行については、水道事業経営戦略に基づき、検証する必要があると考えます。また、施設利用率を上げるべく適正な施設規模等について、最大稼働率、負荷率等と併せて、検証する必要があると考えます。</t>
    <rPh sb="2" eb="4">
      <t>ケイジョウ</t>
    </rPh>
    <rPh sb="32" eb="34">
      <t>シュウシ</t>
    </rPh>
    <rPh sb="35" eb="37">
      <t>ケンゼン</t>
    </rPh>
    <rPh sb="38" eb="40">
      <t>スイジュン</t>
    </rPh>
    <rPh sb="217" eb="219">
      <t>ビゾウ</t>
    </rPh>
    <rPh sb="320" eb="321">
      <t>トウ</t>
    </rPh>
    <rPh sb="355" eb="358">
      <t>ゼンネンヒ</t>
    </rPh>
    <rPh sb="360" eb="362">
      <t>ビゾウ</t>
    </rPh>
    <rPh sb="367" eb="368">
      <t>ヒ</t>
    </rPh>
    <rPh sb="369" eb="370">
      <t>ツヅ</t>
    </rPh>
    <rPh sb="371" eb="373">
      <t>カンロ</t>
    </rPh>
    <rPh sb="373" eb="375">
      <t>コウシン</t>
    </rPh>
    <rPh sb="375" eb="376">
      <t>リツ</t>
    </rPh>
    <rPh sb="376" eb="378">
      <t>コウジョウ</t>
    </rPh>
    <rPh sb="382" eb="385">
      <t>ユウシュウリツ</t>
    </rPh>
    <rPh sb="385" eb="387">
      <t>コウジョウ</t>
    </rPh>
    <rPh sb="388" eb="390">
      <t>メザ</t>
    </rPh>
    <rPh sb="403" eb="405">
      <t>ジャッカン</t>
    </rPh>
    <rPh sb="405" eb="407">
      <t>ゾウカ</t>
    </rPh>
    <rPh sb="471" eb="473">
      <t>スイドウ</t>
    </rPh>
    <rPh sb="473" eb="475">
      <t>ジギョウ</t>
    </rPh>
    <rPh sb="475" eb="477">
      <t>ケイエイ</t>
    </rPh>
    <rPh sb="477" eb="479">
      <t>センリャク</t>
    </rPh>
    <rPh sb="508" eb="509">
      <t>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</si>
</sst>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0.31</c:v>
                </c:pt>
                <c:pt idx="1">
                  <c:v>0.38</c:v>
                </c:pt>
                <c:pt idx="2">
                  <c:v>0.52</c:v>
                </c:pt>
                <c:pt idx="3">
                  <c:v>0.56999999999999995</c:v>
                </c:pt>
                <c:pt idx="4">
                  <c:v>0.56000000000000005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B-4834-A352-0E95E0958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0.61</c:v>
                </c:pt>
                <c:pt idx="1">
                  <c:v>0.51</c:v>
                </c:pt>
                <c:pt idx="2">
                  <c:v>0.57999999999999996</c:v>
                </c:pt>
                <c:pt idx="3">
                  <c:v>0.54</c:v>
                </c:pt>
                <c:pt idx="4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1B-4834-A352-0E95E0958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145.26</c:v>
                </c:pt>
                <c:pt idx="1">
                  <c:v>126.35</c:v>
                </c:pt>
                <c:pt idx="2">
                  <c:v>122.55</c:v>
                </c:pt>
                <c:pt idx="3">
                  <c:v>123.94</c:v>
                </c:pt>
                <c:pt idx="4">
                  <c:v>126.85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A8-4972-A335-480F5AAF9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110.95</c:v>
                </c:pt>
                <c:pt idx="1">
                  <c:v>110.68</c:v>
                </c:pt>
                <c:pt idx="2">
                  <c:v>110.66</c:v>
                </c:pt>
                <c:pt idx="3">
                  <c:v>109.01</c:v>
                </c:pt>
                <c:pt idx="4">
                  <c:v>108.83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A8-4972-A335-480F5AAF9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41.63</c:v>
                </c:pt>
                <c:pt idx="1">
                  <c:v>42.87</c:v>
                </c:pt>
                <c:pt idx="2">
                  <c:v>44.49</c:v>
                </c:pt>
                <c:pt idx="3">
                  <c:v>45.66</c:v>
                </c:pt>
                <c:pt idx="4">
                  <c:v>46.96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BE-4F2C-A9BC-B7B61C9B6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46.9</c:v>
                </c:pt>
                <c:pt idx="1">
                  <c:v>47.28</c:v>
                </c:pt>
                <c:pt idx="2">
                  <c:v>47.66</c:v>
                </c:pt>
                <c:pt idx="3">
                  <c:v>48.17</c:v>
                </c:pt>
                <c:pt idx="4">
                  <c:v>48.83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BE-4F2C-A9BC-B7B61C9B6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9.74</c:v>
                </c:pt>
                <c:pt idx="1">
                  <c:v>1.76</c:v>
                </c:pt>
                <c:pt idx="2">
                  <c:v>11.68</c:v>
                </c:pt>
                <c:pt idx="3">
                  <c:v>11.91</c:v>
                </c:pt>
                <c:pt idx="4">
                  <c:v>12.29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AF-4AA1-BFFB-5DB7342C0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12.03</c:v>
                </c:pt>
                <c:pt idx="1">
                  <c:v>12.19</c:v>
                </c:pt>
                <c:pt idx="2">
                  <c:v>15.1</c:v>
                </c:pt>
                <c:pt idx="3">
                  <c:v>17.12</c:v>
                </c:pt>
                <c:pt idx="4">
                  <c:v>18.18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AF-4AA1-BFFB-5DB7342C0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FC-486D-80A2-2A11CA373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3.91</c:v>
                </c:pt>
                <c:pt idx="1">
                  <c:v>3.56</c:v>
                </c:pt>
                <c:pt idx="2">
                  <c:v>2.74</c:v>
                </c:pt>
                <c:pt idx="3">
                  <c:v>3.7</c:v>
                </c:pt>
                <c:pt idx="4">
                  <c:v>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FC-486D-80A2-2A11CA373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300.35000000000002</c:v>
                </c:pt>
                <c:pt idx="1">
                  <c:v>245.69</c:v>
                </c:pt>
                <c:pt idx="2">
                  <c:v>229.49</c:v>
                </c:pt>
                <c:pt idx="3">
                  <c:v>285.98</c:v>
                </c:pt>
                <c:pt idx="4">
                  <c:v>301.56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42-49BD-A5AE-2BD0EBC7B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377.63</c:v>
                </c:pt>
                <c:pt idx="1">
                  <c:v>357.34</c:v>
                </c:pt>
                <c:pt idx="2">
                  <c:v>366.03</c:v>
                </c:pt>
                <c:pt idx="3">
                  <c:v>365.18</c:v>
                </c:pt>
                <c:pt idx="4">
                  <c:v>327.77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42-49BD-A5AE-2BD0EBC7B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355.13</c:v>
                </c:pt>
                <c:pt idx="1">
                  <c:v>334.33</c:v>
                </c:pt>
                <c:pt idx="2">
                  <c:v>308.45</c:v>
                </c:pt>
                <c:pt idx="3">
                  <c:v>292.14999999999998</c:v>
                </c:pt>
                <c:pt idx="4">
                  <c:v>268.5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0A-470E-964C-126FDAC68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364.71</c:v>
                </c:pt>
                <c:pt idx="1">
                  <c:v>373.69</c:v>
                </c:pt>
                <c:pt idx="2">
                  <c:v>370.12</c:v>
                </c:pt>
                <c:pt idx="3">
                  <c:v>371.65</c:v>
                </c:pt>
                <c:pt idx="4">
                  <c:v>397.1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0A-470E-964C-126FDAC68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131.58000000000001</c:v>
                </c:pt>
                <c:pt idx="1">
                  <c:v>121.46</c:v>
                </c:pt>
                <c:pt idx="2">
                  <c:v>122.27</c:v>
                </c:pt>
                <c:pt idx="3">
                  <c:v>122.39</c:v>
                </c:pt>
                <c:pt idx="4">
                  <c:v>125.58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5F-42A5-8198-E6B914938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100.65</c:v>
                </c:pt>
                <c:pt idx="1">
                  <c:v>99.87</c:v>
                </c:pt>
                <c:pt idx="2">
                  <c:v>100.42</c:v>
                </c:pt>
                <c:pt idx="3">
                  <c:v>98.77</c:v>
                </c:pt>
                <c:pt idx="4">
                  <c:v>95.79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5F-42A5-8198-E6B914938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130.94</c:v>
                </c:pt>
                <c:pt idx="1">
                  <c:v>142.43</c:v>
                </c:pt>
                <c:pt idx="2">
                  <c:v>141.57</c:v>
                </c:pt>
                <c:pt idx="3">
                  <c:v>141.61000000000001</c:v>
                </c:pt>
                <c:pt idx="4">
                  <c:v>137.76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7B-42C1-A438-236CC294B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170.19</c:v>
                </c:pt>
                <c:pt idx="1">
                  <c:v>171.81</c:v>
                </c:pt>
                <c:pt idx="2">
                  <c:v>171.67</c:v>
                </c:pt>
                <c:pt idx="3">
                  <c:v>173.67</c:v>
                </c:pt>
                <c:pt idx="4">
                  <c:v>171.13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7B-42C1-A438-236CC294B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54.69</c:v>
                </c:pt>
                <c:pt idx="1">
                  <c:v>54.52</c:v>
                </c:pt>
                <c:pt idx="2">
                  <c:v>55.33</c:v>
                </c:pt>
                <c:pt idx="3">
                  <c:v>51.86</c:v>
                </c:pt>
                <c:pt idx="4">
                  <c:v>51.24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D4-4B0D-B5E1-38E39C83F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59.01</c:v>
                </c:pt>
                <c:pt idx="1">
                  <c:v>60.03</c:v>
                </c:pt>
                <c:pt idx="2">
                  <c:v>59.74</c:v>
                </c:pt>
                <c:pt idx="3">
                  <c:v>59.67</c:v>
                </c:pt>
                <c:pt idx="4">
                  <c:v>60.12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D4-4B0D-B5E1-38E39C83F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89.86</c:v>
                </c:pt>
                <c:pt idx="1">
                  <c:v>90.07</c:v>
                </c:pt>
                <c:pt idx="2">
                  <c:v>87.09</c:v>
                </c:pt>
                <c:pt idx="3">
                  <c:v>91.09</c:v>
                </c:pt>
                <c:pt idx="4">
                  <c:v>92.14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14-422A-85C8-EA4DB84E9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85.37</c:v>
                </c:pt>
                <c:pt idx="1">
                  <c:v>84.81</c:v>
                </c:pt>
                <c:pt idx="2">
                  <c:v>84.8</c:v>
                </c:pt>
                <c:pt idx="3">
                  <c:v>84.6</c:v>
                </c:pt>
                <c:pt idx="4">
                  <c:v>84.24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14-422A-85C8-EA4DB84E9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【166.40】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view="pageBreakPreview" zoomScale="60" zoomScaleNormal="70" workbookViewId="0"/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</row>
    <row r="3" spans="1:78" ht="9.75" customHeight="1" x14ac:dyDescent="0.2">
      <c r="A3" s="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</row>
    <row r="4" spans="1:78" ht="9.75" customHeight="1" x14ac:dyDescent="0.2">
      <c r="A4" s="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6" t="str">
        <f>データ!H6</f>
        <v>群馬県　富岡市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7"/>
      <c r="AE6" s="47"/>
      <c r="AF6" s="47"/>
      <c r="AG6" s="47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8" t="s">
        <v>1</v>
      </c>
      <c r="C7" s="49"/>
      <c r="D7" s="49"/>
      <c r="E7" s="49"/>
      <c r="F7" s="49"/>
      <c r="G7" s="49"/>
      <c r="H7" s="49"/>
      <c r="I7" s="48" t="s">
        <v>2</v>
      </c>
      <c r="J7" s="49"/>
      <c r="K7" s="49"/>
      <c r="L7" s="49"/>
      <c r="M7" s="49"/>
      <c r="N7" s="49"/>
      <c r="O7" s="50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4"/>
      <c r="AL7" s="51" t="s">
        <v>6</v>
      </c>
      <c r="AM7" s="51"/>
      <c r="AN7" s="51"/>
      <c r="AO7" s="51"/>
      <c r="AP7" s="51"/>
      <c r="AQ7" s="51"/>
      <c r="AR7" s="51"/>
      <c r="AS7" s="51"/>
      <c r="AT7" s="48" t="s">
        <v>7</v>
      </c>
      <c r="AU7" s="49"/>
      <c r="AV7" s="49"/>
      <c r="AW7" s="49"/>
      <c r="AX7" s="49"/>
      <c r="AY7" s="49"/>
      <c r="AZ7" s="49"/>
      <c r="BA7" s="49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2">
      <c r="A8" s="2"/>
      <c r="B8" s="57" t="str">
        <f>データ!$I$6</f>
        <v>法適用</v>
      </c>
      <c r="C8" s="58"/>
      <c r="D8" s="58"/>
      <c r="E8" s="58"/>
      <c r="F8" s="58"/>
      <c r="G8" s="58"/>
      <c r="H8" s="58"/>
      <c r="I8" s="57" t="str">
        <f>データ!$J$6</f>
        <v>水道事業</v>
      </c>
      <c r="J8" s="58"/>
      <c r="K8" s="58"/>
      <c r="L8" s="58"/>
      <c r="M8" s="58"/>
      <c r="N8" s="58"/>
      <c r="O8" s="59"/>
      <c r="P8" s="60" t="str">
        <f>データ!$K$6</f>
        <v>末端給水事業</v>
      </c>
      <c r="Q8" s="60"/>
      <c r="R8" s="60"/>
      <c r="S8" s="60"/>
      <c r="T8" s="60"/>
      <c r="U8" s="60"/>
      <c r="V8" s="60"/>
      <c r="W8" s="60" t="str">
        <f>データ!$L$6</f>
        <v>A5</v>
      </c>
      <c r="X8" s="60"/>
      <c r="Y8" s="60"/>
      <c r="Z8" s="60"/>
      <c r="AA8" s="60"/>
      <c r="AB8" s="60"/>
      <c r="AC8" s="60"/>
      <c r="AD8" s="60" t="str">
        <f>データ!$M$6</f>
        <v>非設置</v>
      </c>
      <c r="AE8" s="60"/>
      <c r="AF8" s="60"/>
      <c r="AG8" s="60"/>
      <c r="AH8" s="60"/>
      <c r="AI8" s="60"/>
      <c r="AJ8" s="60"/>
      <c r="AK8" s="4"/>
      <c r="AL8" s="61">
        <f>データ!$R$6</f>
        <v>47756</v>
      </c>
      <c r="AM8" s="61"/>
      <c r="AN8" s="61"/>
      <c r="AO8" s="61"/>
      <c r="AP8" s="61"/>
      <c r="AQ8" s="61"/>
      <c r="AR8" s="61"/>
      <c r="AS8" s="61"/>
      <c r="AT8" s="52">
        <f>データ!$S$6</f>
        <v>122.85</v>
      </c>
      <c r="AU8" s="53"/>
      <c r="AV8" s="53"/>
      <c r="AW8" s="53"/>
      <c r="AX8" s="53"/>
      <c r="AY8" s="53"/>
      <c r="AZ8" s="53"/>
      <c r="BA8" s="53"/>
      <c r="BB8" s="54">
        <f>データ!$T$6</f>
        <v>388.73</v>
      </c>
      <c r="BC8" s="54"/>
      <c r="BD8" s="54"/>
      <c r="BE8" s="54"/>
      <c r="BF8" s="54"/>
      <c r="BG8" s="54"/>
      <c r="BH8" s="54"/>
      <c r="BI8" s="54"/>
      <c r="BJ8" s="3"/>
      <c r="BK8" s="3"/>
      <c r="BL8" s="55" t="s">
        <v>10</v>
      </c>
      <c r="BM8" s="56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2">
      <c r="A9" s="2"/>
      <c r="B9" s="48" t="s">
        <v>12</v>
      </c>
      <c r="C9" s="49"/>
      <c r="D9" s="49"/>
      <c r="E9" s="49"/>
      <c r="F9" s="49"/>
      <c r="G9" s="49"/>
      <c r="H9" s="49"/>
      <c r="I9" s="48" t="s">
        <v>13</v>
      </c>
      <c r="J9" s="49"/>
      <c r="K9" s="49"/>
      <c r="L9" s="49"/>
      <c r="M9" s="49"/>
      <c r="N9" s="49"/>
      <c r="O9" s="50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2"/>
      <c r="AE9" s="2"/>
      <c r="AF9" s="2"/>
      <c r="AG9" s="2"/>
      <c r="AH9" s="4"/>
      <c r="AI9" s="4"/>
      <c r="AJ9" s="4"/>
      <c r="AK9" s="4"/>
      <c r="AL9" s="51" t="s">
        <v>16</v>
      </c>
      <c r="AM9" s="51"/>
      <c r="AN9" s="51"/>
      <c r="AO9" s="51"/>
      <c r="AP9" s="51"/>
      <c r="AQ9" s="51"/>
      <c r="AR9" s="51"/>
      <c r="AS9" s="51"/>
      <c r="AT9" s="48" t="s">
        <v>17</v>
      </c>
      <c r="AU9" s="49"/>
      <c r="AV9" s="49"/>
      <c r="AW9" s="49"/>
      <c r="AX9" s="49"/>
      <c r="AY9" s="49"/>
      <c r="AZ9" s="49"/>
      <c r="BA9" s="49"/>
      <c r="BB9" s="51" t="s">
        <v>18</v>
      </c>
      <c r="BC9" s="51"/>
      <c r="BD9" s="51"/>
      <c r="BE9" s="51"/>
      <c r="BF9" s="51"/>
      <c r="BG9" s="51"/>
      <c r="BH9" s="51"/>
      <c r="BI9" s="51"/>
      <c r="BJ9" s="3"/>
      <c r="BK9" s="3"/>
      <c r="BL9" s="62" t="s">
        <v>19</v>
      </c>
      <c r="BM9" s="6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2">
      <c r="A10" s="2"/>
      <c r="B10" s="52" t="str">
        <f>データ!$N$6</f>
        <v>-</v>
      </c>
      <c r="C10" s="53"/>
      <c r="D10" s="53"/>
      <c r="E10" s="53"/>
      <c r="F10" s="53"/>
      <c r="G10" s="53"/>
      <c r="H10" s="53"/>
      <c r="I10" s="52">
        <f>データ!$O$6</f>
        <v>74.52</v>
      </c>
      <c r="J10" s="53"/>
      <c r="K10" s="53"/>
      <c r="L10" s="53"/>
      <c r="M10" s="53"/>
      <c r="N10" s="53"/>
      <c r="O10" s="64"/>
      <c r="P10" s="54">
        <f>データ!$P$6</f>
        <v>99.48</v>
      </c>
      <c r="Q10" s="54"/>
      <c r="R10" s="54"/>
      <c r="S10" s="54"/>
      <c r="T10" s="54"/>
      <c r="U10" s="54"/>
      <c r="V10" s="54"/>
      <c r="W10" s="61">
        <f>データ!$Q$6</f>
        <v>3069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4"/>
      <c r="AI10" s="4"/>
      <c r="AJ10" s="4"/>
      <c r="AK10" s="4"/>
      <c r="AL10" s="61">
        <f>データ!$U$6</f>
        <v>46831</v>
      </c>
      <c r="AM10" s="61"/>
      <c r="AN10" s="61"/>
      <c r="AO10" s="61"/>
      <c r="AP10" s="61"/>
      <c r="AQ10" s="61"/>
      <c r="AR10" s="61"/>
      <c r="AS10" s="61"/>
      <c r="AT10" s="52">
        <f>データ!$V$6</f>
        <v>107.01</v>
      </c>
      <c r="AU10" s="53"/>
      <c r="AV10" s="53"/>
      <c r="AW10" s="53"/>
      <c r="AX10" s="53"/>
      <c r="AY10" s="53"/>
      <c r="AZ10" s="53"/>
      <c r="BA10" s="53"/>
      <c r="BB10" s="54">
        <f>データ!$W$6</f>
        <v>437.63</v>
      </c>
      <c r="BC10" s="54"/>
      <c r="BD10" s="54"/>
      <c r="BE10" s="54"/>
      <c r="BF10" s="54"/>
      <c r="BG10" s="54"/>
      <c r="BH10" s="54"/>
      <c r="BI10" s="54"/>
      <c r="BJ10" s="2"/>
      <c r="BK10" s="2"/>
      <c r="BL10" s="65" t="s">
        <v>21</v>
      </c>
      <c r="BM10" s="66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80" t="s">
        <v>23</v>
      </c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</row>
    <row r="14" spans="1:78" ht="13.5" customHeight="1" x14ac:dyDescent="0.2">
      <c r="A14" s="2"/>
      <c r="B14" s="82" t="s">
        <v>24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4"/>
      <c r="BK14" s="2"/>
      <c r="BL14" s="67" t="s">
        <v>25</v>
      </c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9"/>
    </row>
    <row r="15" spans="1:78" ht="13.5" customHeight="1" x14ac:dyDescent="0.2">
      <c r="A15" s="2"/>
      <c r="B15" s="85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7"/>
      <c r="BK15" s="2"/>
      <c r="BL15" s="70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2"/>
    </row>
    <row r="16" spans="1:78" ht="13.5" customHeight="1" x14ac:dyDescent="0.2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3" t="s">
        <v>113</v>
      </c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5"/>
    </row>
    <row r="17" spans="1:78" ht="13.5" customHeight="1" x14ac:dyDescent="0.2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6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5"/>
    </row>
    <row r="18" spans="1:78" ht="13.5" customHeight="1" x14ac:dyDescent="0.2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6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5"/>
    </row>
    <row r="19" spans="1:78" ht="13.5" customHeight="1" x14ac:dyDescent="0.2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6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5"/>
    </row>
    <row r="20" spans="1:78" ht="13.5" customHeight="1" x14ac:dyDescent="0.2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6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5"/>
    </row>
    <row r="21" spans="1:78" ht="13.5" customHeight="1" x14ac:dyDescent="0.2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6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5"/>
    </row>
    <row r="22" spans="1:78" ht="13.5" customHeight="1" x14ac:dyDescent="0.2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6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5"/>
    </row>
    <row r="23" spans="1:78" ht="13.5" customHeight="1" x14ac:dyDescent="0.2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6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5"/>
    </row>
    <row r="24" spans="1:78" ht="13.5" customHeight="1" x14ac:dyDescent="0.2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6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5"/>
    </row>
    <row r="25" spans="1:78" ht="13.5" customHeight="1" x14ac:dyDescent="0.2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6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5"/>
    </row>
    <row r="26" spans="1:78" ht="13.5" customHeight="1" x14ac:dyDescent="0.2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6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5"/>
    </row>
    <row r="27" spans="1:78" ht="13.5" customHeight="1" x14ac:dyDescent="0.2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6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5"/>
    </row>
    <row r="28" spans="1:78" ht="13.5" customHeight="1" x14ac:dyDescent="0.2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6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5"/>
    </row>
    <row r="29" spans="1:78" ht="13.5" customHeight="1" x14ac:dyDescent="0.2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6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5"/>
    </row>
    <row r="30" spans="1:78" ht="13.5" customHeight="1" x14ac:dyDescent="0.2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6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5"/>
    </row>
    <row r="31" spans="1:78" ht="13.5" customHeight="1" x14ac:dyDescent="0.2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6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5"/>
    </row>
    <row r="32" spans="1:78" ht="13.5" customHeight="1" x14ac:dyDescent="0.2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6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5"/>
    </row>
    <row r="33" spans="1:78" ht="13.5" customHeight="1" x14ac:dyDescent="0.2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6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5"/>
    </row>
    <row r="34" spans="1:78" ht="13.5" customHeight="1" x14ac:dyDescent="0.2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6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5"/>
    </row>
    <row r="35" spans="1:78" ht="13.5" customHeight="1" x14ac:dyDescent="0.2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6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5"/>
    </row>
    <row r="36" spans="1:78" ht="13.5" customHeight="1" x14ac:dyDescent="0.2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6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5"/>
    </row>
    <row r="37" spans="1:78" ht="13.5" customHeight="1" x14ac:dyDescent="0.2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6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5"/>
    </row>
    <row r="38" spans="1:78" ht="13.5" customHeight="1" x14ac:dyDescent="0.2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6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5"/>
    </row>
    <row r="39" spans="1:78" ht="13.5" customHeight="1" x14ac:dyDescent="0.2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6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5"/>
    </row>
    <row r="40" spans="1:78" ht="13.5" customHeight="1" x14ac:dyDescent="0.2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6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5"/>
    </row>
    <row r="41" spans="1:78" ht="13.5" customHeight="1" x14ac:dyDescent="0.2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6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5"/>
    </row>
    <row r="42" spans="1:78" ht="13.5" customHeight="1" x14ac:dyDescent="0.2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6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5"/>
    </row>
    <row r="43" spans="1:78" ht="13.5" customHeight="1" x14ac:dyDescent="0.2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6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5"/>
    </row>
    <row r="44" spans="1:78" ht="13.5" customHeight="1" x14ac:dyDescent="0.2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6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2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7" t="s">
        <v>26</v>
      </c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9"/>
    </row>
    <row r="46" spans="1:78" ht="13.5" customHeight="1" x14ac:dyDescent="0.2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0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2"/>
    </row>
    <row r="47" spans="1:78" ht="13.5" customHeight="1" x14ac:dyDescent="0.2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3" t="s">
        <v>111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 x14ac:dyDescent="0.2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6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 x14ac:dyDescent="0.2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6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 x14ac:dyDescent="0.2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6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 x14ac:dyDescent="0.2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6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 x14ac:dyDescent="0.2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6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 x14ac:dyDescent="0.2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6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 x14ac:dyDescent="0.2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6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 x14ac:dyDescent="0.2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6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 x14ac:dyDescent="0.2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6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 x14ac:dyDescent="0.2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6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 x14ac:dyDescent="0.2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6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6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 x14ac:dyDescent="0.2">
      <c r="A60" s="2"/>
      <c r="B60" s="85" t="s">
        <v>27</v>
      </c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7"/>
      <c r="BK60" s="2"/>
      <c r="BL60" s="76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 x14ac:dyDescent="0.2">
      <c r="A61" s="2"/>
      <c r="B61" s="85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7"/>
      <c r="BK61" s="2"/>
      <c r="BL61" s="76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 x14ac:dyDescent="0.2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6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 x14ac:dyDescent="0.2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6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2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7" t="s">
        <v>28</v>
      </c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9"/>
    </row>
    <row r="65" spans="1:78" ht="13.5" customHeight="1" x14ac:dyDescent="0.2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0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2"/>
    </row>
    <row r="66" spans="1:78" ht="13.5" customHeight="1" x14ac:dyDescent="0.2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3" t="s">
        <v>112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 x14ac:dyDescent="0.2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6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 x14ac:dyDescent="0.2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6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 x14ac:dyDescent="0.2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6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 x14ac:dyDescent="0.2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6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 x14ac:dyDescent="0.2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6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 x14ac:dyDescent="0.2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6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 x14ac:dyDescent="0.2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6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 x14ac:dyDescent="0.2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6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 x14ac:dyDescent="0.2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6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 x14ac:dyDescent="0.2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6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 x14ac:dyDescent="0.2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6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 x14ac:dyDescent="0.2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6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 x14ac:dyDescent="0.2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6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 x14ac:dyDescent="0.2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6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 x14ac:dyDescent="0.2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6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7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9"/>
    </row>
    <row r="83" spans="1:78" x14ac:dyDescent="0.2">
      <c r="C83" s="26"/>
    </row>
    <row r="84" spans="1:78" hidden="1" x14ac:dyDescent="0.2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2">
      <c r="B85" s="27"/>
      <c r="C85" s="27"/>
      <c r="D85" s="27"/>
      <c r="E85" s="27" t="str">
        <f>データ!AH6</f>
        <v>【110.27】</v>
      </c>
      <c r="F85" s="27" t="str">
        <f>データ!AS6</f>
        <v>【1.15】</v>
      </c>
      <c r="G85" s="27" t="str">
        <f>データ!BD6</f>
        <v>【260.31】</v>
      </c>
      <c r="H85" s="27" t="str">
        <f>データ!BO6</f>
        <v>【275.67】</v>
      </c>
      <c r="I85" s="27" t="str">
        <f>データ!BZ6</f>
        <v>【100.05】</v>
      </c>
      <c r="J85" s="27" t="str">
        <f>データ!CK6</f>
        <v>【166.40】</v>
      </c>
      <c r="K85" s="27" t="str">
        <f>データ!CV6</f>
        <v>【60.69】</v>
      </c>
      <c r="L85" s="27" t="str">
        <f>データ!DG6</f>
        <v>【89.82】</v>
      </c>
      <c r="M85" s="27" t="str">
        <f>データ!DR6</f>
        <v>【50.19】</v>
      </c>
      <c r="N85" s="27" t="str">
        <f>データ!EC6</f>
        <v>【20.63】</v>
      </c>
      <c r="O85" s="27" t="str">
        <f>データ!EN6</f>
        <v>【0.69】</v>
      </c>
    </row>
  </sheetData>
  <sheetProtection algorithmName="SHA-512" hashValue="LuX3eF5DpL2nlB0m47zUkY9ayUO1AYvl2nmRwUFxoQwgmL7jtxY2EbXbXJHex66JCNqQRn20PMz5nkG0rKV66A==" saltValue="uCuFC3V2E+kg9L6T0dlDQQ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" x14ac:dyDescent="0.2"/>
  <cols>
    <col min="2" max="144" width="11.90625" customWidth="1"/>
  </cols>
  <sheetData>
    <row r="1" spans="1:144" x14ac:dyDescent="0.2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2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2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9" t="s">
        <v>50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95" t="s">
        <v>51</v>
      </c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 t="s">
        <v>27</v>
      </c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</row>
    <row r="4" spans="1:144" x14ac:dyDescent="0.2">
      <c r="A4" s="29" t="s">
        <v>52</v>
      </c>
      <c r="B4" s="31"/>
      <c r="C4" s="31"/>
      <c r="D4" s="31"/>
      <c r="E4" s="31"/>
      <c r="F4" s="31"/>
      <c r="G4" s="31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8" t="s">
        <v>53</v>
      </c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 t="s">
        <v>54</v>
      </c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 t="s">
        <v>55</v>
      </c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 t="s">
        <v>56</v>
      </c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 t="s">
        <v>57</v>
      </c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 t="s">
        <v>58</v>
      </c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 t="s">
        <v>59</v>
      </c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 t="s">
        <v>60</v>
      </c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 t="s">
        <v>61</v>
      </c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62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 t="s">
        <v>63</v>
      </c>
      <c r="EE4" s="88"/>
      <c r="EF4" s="88"/>
      <c r="EG4" s="88"/>
      <c r="EH4" s="88"/>
      <c r="EI4" s="88"/>
      <c r="EJ4" s="88"/>
      <c r="EK4" s="88"/>
      <c r="EL4" s="88"/>
      <c r="EM4" s="88"/>
      <c r="EN4" s="88"/>
    </row>
    <row r="5" spans="1:144" x14ac:dyDescent="0.2">
      <c r="A5" s="29" t="s">
        <v>64</v>
      </c>
      <c r="B5" s="32"/>
      <c r="C5" s="32"/>
      <c r="D5" s="32"/>
      <c r="E5" s="32"/>
      <c r="F5" s="32"/>
      <c r="G5" s="32"/>
      <c r="H5" s="33" t="s">
        <v>65</v>
      </c>
      <c r="I5" s="33" t="s">
        <v>66</v>
      </c>
      <c r="J5" s="33" t="s">
        <v>67</v>
      </c>
      <c r="K5" s="33" t="s">
        <v>68</v>
      </c>
      <c r="L5" s="33" t="s">
        <v>69</v>
      </c>
      <c r="M5" s="33" t="s">
        <v>5</v>
      </c>
      <c r="N5" s="33" t="s">
        <v>70</v>
      </c>
      <c r="O5" s="33" t="s">
        <v>71</v>
      </c>
      <c r="P5" s="33" t="s">
        <v>72</v>
      </c>
      <c r="Q5" s="33" t="s">
        <v>73</v>
      </c>
      <c r="R5" s="33" t="s">
        <v>74</v>
      </c>
      <c r="S5" s="33" t="s">
        <v>75</v>
      </c>
      <c r="T5" s="33" t="s">
        <v>76</v>
      </c>
      <c r="U5" s="33" t="s">
        <v>77</v>
      </c>
      <c r="V5" s="33" t="s">
        <v>78</v>
      </c>
      <c r="W5" s="33" t="s">
        <v>79</v>
      </c>
      <c r="X5" s="33" t="s">
        <v>80</v>
      </c>
      <c r="Y5" s="33" t="s">
        <v>81</v>
      </c>
      <c r="Z5" s="33" t="s">
        <v>82</v>
      </c>
      <c r="AA5" s="33" t="s">
        <v>83</v>
      </c>
      <c r="AB5" s="33" t="s">
        <v>84</v>
      </c>
      <c r="AC5" s="33" t="s">
        <v>85</v>
      </c>
      <c r="AD5" s="33" t="s">
        <v>86</v>
      </c>
      <c r="AE5" s="33" t="s">
        <v>87</v>
      </c>
      <c r="AF5" s="33" t="s">
        <v>88</v>
      </c>
      <c r="AG5" s="33" t="s">
        <v>89</v>
      </c>
      <c r="AH5" s="33" t="s">
        <v>29</v>
      </c>
      <c r="AI5" s="33" t="s">
        <v>80</v>
      </c>
      <c r="AJ5" s="33" t="s">
        <v>81</v>
      </c>
      <c r="AK5" s="33" t="s">
        <v>82</v>
      </c>
      <c r="AL5" s="33" t="s">
        <v>83</v>
      </c>
      <c r="AM5" s="33" t="s">
        <v>84</v>
      </c>
      <c r="AN5" s="33" t="s">
        <v>85</v>
      </c>
      <c r="AO5" s="33" t="s">
        <v>86</v>
      </c>
      <c r="AP5" s="33" t="s">
        <v>87</v>
      </c>
      <c r="AQ5" s="33" t="s">
        <v>88</v>
      </c>
      <c r="AR5" s="33" t="s">
        <v>89</v>
      </c>
      <c r="AS5" s="33" t="s">
        <v>90</v>
      </c>
      <c r="AT5" s="33" t="s">
        <v>80</v>
      </c>
      <c r="AU5" s="33" t="s">
        <v>81</v>
      </c>
      <c r="AV5" s="33" t="s">
        <v>82</v>
      </c>
      <c r="AW5" s="33" t="s">
        <v>83</v>
      </c>
      <c r="AX5" s="33" t="s">
        <v>84</v>
      </c>
      <c r="AY5" s="33" t="s">
        <v>85</v>
      </c>
      <c r="AZ5" s="33" t="s">
        <v>86</v>
      </c>
      <c r="BA5" s="33" t="s">
        <v>87</v>
      </c>
      <c r="BB5" s="33" t="s">
        <v>88</v>
      </c>
      <c r="BC5" s="33" t="s">
        <v>89</v>
      </c>
      <c r="BD5" s="33" t="s">
        <v>90</v>
      </c>
      <c r="BE5" s="33" t="s">
        <v>80</v>
      </c>
      <c r="BF5" s="33" t="s">
        <v>81</v>
      </c>
      <c r="BG5" s="33" t="s">
        <v>82</v>
      </c>
      <c r="BH5" s="33" t="s">
        <v>83</v>
      </c>
      <c r="BI5" s="33" t="s">
        <v>84</v>
      </c>
      <c r="BJ5" s="33" t="s">
        <v>85</v>
      </c>
      <c r="BK5" s="33" t="s">
        <v>86</v>
      </c>
      <c r="BL5" s="33" t="s">
        <v>87</v>
      </c>
      <c r="BM5" s="33" t="s">
        <v>88</v>
      </c>
      <c r="BN5" s="33" t="s">
        <v>89</v>
      </c>
      <c r="BO5" s="33" t="s">
        <v>90</v>
      </c>
      <c r="BP5" s="33" t="s">
        <v>80</v>
      </c>
      <c r="BQ5" s="33" t="s">
        <v>81</v>
      </c>
      <c r="BR5" s="33" t="s">
        <v>82</v>
      </c>
      <c r="BS5" s="33" t="s">
        <v>83</v>
      </c>
      <c r="BT5" s="33" t="s">
        <v>84</v>
      </c>
      <c r="BU5" s="33" t="s">
        <v>85</v>
      </c>
      <c r="BV5" s="33" t="s">
        <v>86</v>
      </c>
      <c r="BW5" s="33" t="s">
        <v>87</v>
      </c>
      <c r="BX5" s="33" t="s">
        <v>88</v>
      </c>
      <c r="BY5" s="33" t="s">
        <v>89</v>
      </c>
      <c r="BZ5" s="33" t="s">
        <v>90</v>
      </c>
      <c r="CA5" s="33" t="s">
        <v>80</v>
      </c>
      <c r="CB5" s="33" t="s">
        <v>81</v>
      </c>
      <c r="CC5" s="33" t="s">
        <v>82</v>
      </c>
      <c r="CD5" s="33" t="s">
        <v>83</v>
      </c>
      <c r="CE5" s="33" t="s">
        <v>84</v>
      </c>
      <c r="CF5" s="33" t="s">
        <v>85</v>
      </c>
      <c r="CG5" s="33" t="s">
        <v>86</v>
      </c>
      <c r="CH5" s="33" t="s">
        <v>87</v>
      </c>
      <c r="CI5" s="33" t="s">
        <v>88</v>
      </c>
      <c r="CJ5" s="33" t="s">
        <v>89</v>
      </c>
      <c r="CK5" s="33" t="s">
        <v>90</v>
      </c>
      <c r="CL5" s="33" t="s">
        <v>80</v>
      </c>
      <c r="CM5" s="33" t="s">
        <v>81</v>
      </c>
      <c r="CN5" s="33" t="s">
        <v>82</v>
      </c>
      <c r="CO5" s="33" t="s">
        <v>83</v>
      </c>
      <c r="CP5" s="33" t="s">
        <v>84</v>
      </c>
      <c r="CQ5" s="33" t="s">
        <v>85</v>
      </c>
      <c r="CR5" s="33" t="s">
        <v>86</v>
      </c>
      <c r="CS5" s="33" t="s">
        <v>87</v>
      </c>
      <c r="CT5" s="33" t="s">
        <v>88</v>
      </c>
      <c r="CU5" s="33" t="s">
        <v>89</v>
      </c>
      <c r="CV5" s="33" t="s">
        <v>90</v>
      </c>
      <c r="CW5" s="33" t="s">
        <v>80</v>
      </c>
      <c r="CX5" s="33" t="s">
        <v>81</v>
      </c>
      <c r="CY5" s="33" t="s">
        <v>82</v>
      </c>
      <c r="CZ5" s="33" t="s">
        <v>83</v>
      </c>
      <c r="DA5" s="33" t="s">
        <v>84</v>
      </c>
      <c r="DB5" s="33" t="s">
        <v>85</v>
      </c>
      <c r="DC5" s="33" t="s">
        <v>86</v>
      </c>
      <c r="DD5" s="33" t="s">
        <v>87</v>
      </c>
      <c r="DE5" s="33" t="s">
        <v>88</v>
      </c>
      <c r="DF5" s="33" t="s">
        <v>89</v>
      </c>
      <c r="DG5" s="33" t="s">
        <v>90</v>
      </c>
      <c r="DH5" s="33" t="s">
        <v>80</v>
      </c>
      <c r="DI5" s="33" t="s">
        <v>81</v>
      </c>
      <c r="DJ5" s="33" t="s">
        <v>82</v>
      </c>
      <c r="DK5" s="33" t="s">
        <v>83</v>
      </c>
      <c r="DL5" s="33" t="s">
        <v>84</v>
      </c>
      <c r="DM5" s="33" t="s">
        <v>85</v>
      </c>
      <c r="DN5" s="33" t="s">
        <v>86</v>
      </c>
      <c r="DO5" s="33" t="s">
        <v>87</v>
      </c>
      <c r="DP5" s="33" t="s">
        <v>88</v>
      </c>
      <c r="DQ5" s="33" t="s">
        <v>89</v>
      </c>
      <c r="DR5" s="33" t="s">
        <v>90</v>
      </c>
      <c r="DS5" s="33" t="s">
        <v>80</v>
      </c>
      <c r="DT5" s="33" t="s">
        <v>81</v>
      </c>
      <c r="DU5" s="33" t="s">
        <v>82</v>
      </c>
      <c r="DV5" s="33" t="s">
        <v>83</v>
      </c>
      <c r="DW5" s="33" t="s">
        <v>84</v>
      </c>
      <c r="DX5" s="33" t="s">
        <v>85</v>
      </c>
      <c r="DY5" s="33" t="s">
        <v>86</v>
      </c>
      <c r="DZ5" s="33" t="s">
        <v>87</v>
      </c>
      <c r="EA5" s="33" t="s">
        <v>88</v>
      </c>
      <c r="EB5" s="33" t="s">
        <v>89</v>
      </c>
      <c r="EC5" s="33" t="s">
        <v>90</v>
      </c>
      <c r="ED5" s="33" t="s">
        <v>80</v>
      </c>
      <c r="EE5" s="33" t="s">
        <v>81</v>
      </c>
      <c r="EF5" s="33" t="s">
        <v>82</v>
      </c>
      <c r="EG5" s="33" t="s">
        <v>83</v>
      </c>
      <c r="EH5" s="33" t="s">
        <v>84</v>
      </c>
      <c r="EI5" s="33" t="s">
        <v>85</v>
      </c>
      <c r="EJ5" s="33" t="s">
        <v>86</v>
      </c>
      <c r="EK5" s="33" t="s">
        <v>87</v>
      </c>
      <c r="EL5" s="33" t="s">
        <v>88</v>
      </c>
      <c r="EM5" s="33" t="s">
        <v>89</v>
      </c>
      <c r="EN5" s="33" t="s">
        <v>90</v>
      </c>
    </row>
    <row r="6" spans="1:144" s="37" customFormat="1" x14ac:dyDescent="0.2">
      <c r="A6" s="29" t="s">
        <v>91</v>
      </c>
      <c r="B6" s="34">
        <f>B7</f>
        <v>2020</v>
      </c>
      <c r="C6" s="34">
        <f t="shared" ref="C6:W6" si="3">C7</f>
        <v>102105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群馬県　富岡市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A5</v>
      </c>
      <c r="M6" s="34" t="str">
        <f t="shared" si="3"/>
        <v>非設置</v>
      </c>
      <c r="N6" s="35" t="str">
        <f t="shared" si="3"/>
        <v>-</v>
      </c>
      <c r="O6" s="35">
        <f t="shared" si="3"/>
        <v>74.52</v>
      </c>
      <c r="P6" s="35">
        <f t="shared" si="3"/>
        <v>99.48</v>
      </c>
      <c r="Q6" s="35">
        <f t="shared" si="3"/>
        <v>3069</v>
      </c>
      <c r="R6" s="35">
        <f t="shared" si="3"/>
        <v>47756</v>
      </c>
      <c r="S6" s="35">
        <f t="shared" si="3"/>
        <v>122.85</v>
      </c>
      <c r="T6" s="35">
        <f t="shared" si="3"/>
        <v>388.73</v>
      </c>
      <c r="U6" s="35">
        <f t="shared" si="3"/>
        <v>46831</v>
      </c>
      <c r="V6" s="35">
        <f t="shared" si="3"/>
        <v>107.01</v>
      </c>
      <c r="W6" s="35">
        <f t="shared" si="3"/>
        <v>437.63</v>
      </c>
      <c r="X6" s="36">
        <f>IF(X7="",NA(),X7)</f>
        <v>145.26</v>
      </c>
      <c r="Y6" s="36">
        <f t="shared" ref="Y6:AG6" si="4">IF(Y7="",NA(),Y7)</f>
        <v>126.35</v>
      </c>
      <c r="Z6" s="36">
        <f t="shared" si="4"/>
        <v>122.55</v>
      </c>
      <c r="AA6" s="36">
        <f t="shared" si="4"/>
        <v>123.94</v>
      </c>
      <c r="AB6" s="36">
        <f t="shared" si="4"/>
        <v>126.85</v>
      </c>
      <c r="AC6" s="36">
        <f t="shared" si="4"/>
        <v>110.95</v>
      </c>
      <c r="AD6" s="36">
        <f t="shared" si="4"/>
        <v>110.68</v>
      </c>
      <c r="AE6" s="36">
        <f t="shared" si="4"/>
        <v>110.66</v>
      </c>
      <c r="AF6" s="36">
        <f t="shared" si="4"/>
        <v>109.01</v>
      </c>
      <c r="AG6" s="36">
        <f t="shared" si="4"/>
        <v>108.83</v>
      </c>
      <c r="AH6" s="35" t="str">
        <f>IF(AH7="","",IF(AH7="-","【-】","【"&amp;SUBSTITUTE(TEXT(AH7,"#,##0.00"),"-","△")&amp;"】"))</f>
        <v>【110.27】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3.91</v>
      </c>
      <c r="AO6" s="36">
        <f t="shared" si="5"/>
        <v>3.56</v>
      </c>
      <c r="AP6" s="36">
        <f t="shared" si="5"/>
        <v>2.74</v>
      </c>
      <c r="AQ6" s="36">
        <f t="shared" si="5"/>
        <v>3.7</v>
      </c>
      <c r="AR6" s="36">
        <f t="shared" si="5"/>
        <v>4.34</v>
      </c>
      <c r="AS6" s="35" t="str">
        <f>IF(AS7="","",IF(AS7="-","【-】","【"&amp;SUBSTITUTE(TEXT(AS7,"#,##0.00"),"-","△")&amp;"】"))</f>
        <v>【1.15】</v>
      </c>
      <c r="AT6" s="36">
        <f>IF(AT7="",NA(),AT7)</f>
        <v>300.35000000000002</v>
      </c>
      <c r="AU6" s="36">
        <f t="shared" ref="AU6:BC6" si="6">IF(AU7="",NA(),AU7)</f>
        <v>245.69</v>
      </c>
      <c r="AV6" s="36">
        <f t="shared" si="6"/>
        <v>229.49</v>
      </c>
      <c r="AW6" s="36">
        <f t="shared" si="6"/>
        <v>285.98</v>
      </c>
      <c r="AX6" s="36">
        <f t="shared" si="6"/>
        <v>301.56</v>
      </c>
      <c r="AY6" s="36">
        <f t="shared" si="6"/>
        <v>377.63</v>
      </c>
      <c r="AZ6" s="36">
        <f t="shared" si="6"/>
        <v>357.34</v>
      </c>
      <c r="BA6" s="36">
        <f t="shared" si="6"/>
        <v>366.03</v>
      </c>
      <c r="BB6" s="36">
        <f t="shared" si="6"/>
        <v>365.18</v>
      </c>
      <c r="BC6" s="36">
        <f t="shared" si="6"/>
        <v>327.77</v>
      </c>
      <c r="BD6" s="35" t="str">
        <f>IF(BD7="","",IF(BD7="-","【-】","【"&amp;SUBSTITUTE(TEXT(BD7,"#,##0.00"),"-","△")&amp;"】"))</f>
        <v>【260.31】</v>
      </c>
      <c r="BE6" s="36">
        <f>IF(BE7="",NA(),BE7)</f>
        <v>355.13</v>
      </c>
      <c r="BF6" s="36">
        <f t="shared" ref="BF6:BN6" si="7">IF(BF7="",NA(),BF7)</f>
        <v>334.33</v>
      </c>
      <c r="BG6" s="36">
        <f t="shared" si="7"/>
        <v>308.45</v>
      </c>
      <c r="BH6" s="36">
        <f t="shared" si="7"/>
        <v>292.14999999999998</v>
      </c>
      <c r="BI6" s="36">
        <f t="shared" si="7"/>
        <v>268.5</v>
      </c>
      <c r="BJ6" s="36">
        <f t="shared" si="7"/>
        <v>364.71</v>
      </c>
      <c r="BK6" s="36">
        <f t="shared" si="7"/>
        <v>373.69</v>
      </c>
      <c r="BL6" s="36">
        <f t="shared" si="7"/>
        <v>370.12</v>
      </c>
      <c r="BM6" s="36">
        <f t="shared" si="7"/>
        <v>371.65</v>
      </c>
      <c r="BN6" s="36">
        <f t="shared" si="7"/>
        <v>397.1</v>
      </c>
      <c r="BO6" s="35" t="str">
        <f>IF(BO7="","",IF(BO7="-","【-】","【"&amp;SUBSTITUTE(TEXT(BO7,"#,##0.00"),"-","△")&amp;"】"))</f>
        <v>【275.67】</v>
      </c>
      <c r="BP6" s="36">
        <f>IF(BP7="",NA(),BP7)</f>
        <v>131.58000000000001</v>
      </c>
      <c r="BQ6" s="36">
        <f t="shared" ref="BQ6:BY6" si="8">IF(BQ7="",NA(),BQ7)</f>
        <v>121.46</v>
      </c>
      <c r="BR6" s="36">
        <f t="shared" si="8"/>
        <v>122.27</v>
      </c>
      <c r="BS6" s="36">
        <f t="shared" si="8"/>
        <v>122.39</v>
      </c>
      <c r="BT6" s="36">
        <f t="shared" si="8"/>
        <v>125.58</v>
      </c>
      <c r="BU6" s="36">
        <f t="shared" si="8"/>
        <v>100.65</v>
      </c>
      <c r="BV6" s="36">
        <f t="shared" si="8"/>
        <v>99.87</v>
      </c>
      <c r="BW6" s="36">
        <f t="shared" si="8"/>
        <v>100.42</v>
      </c>
      <c r="BX6" s="36">
        <f t="shared" si="8"/>
        <v>98.77</v>
      </c>
      <c r="BY6" s="36">
        <f t="shared" si="8"/>
        <v>95.79</v>
      </c>
      <c r="BZ6" s="35" t="str">
        <f>IF(BZ7="","",IF(BZ7="-","【-】","【"&amp;SUBSTITUTE(TEXT(BZ7,"#,##0.00"),"-","△")&amp;"】"))</f>
        <v>【100.05】</v>
      </c>
      <c r="CA6" s="36">
        <f>IF(CA7="",NA(),CA7)</f>
        <v>130.94</v>
      </c>
      <c r="CB6" s="36">
        <f t="shared" ref="CB6:CJ6" si="9">IF(CB7="",NA(),CB7)</f>
        <v>142.43</v>
      </c>
      <c r="CC6" s="36">
        <f t="shared" si="9"/>
        <v>141.57</v>
      </c>
      <c r="CD6" s="36">
        <f t="shared" si="9"/>
        <v>141.61000000000001</v>
      </c>
      <c r="CE6" s="36">
        <f t="shared" si="9"/>
        <v>137.76</v>
      </c>
      <c r="CF6" s="36">
        <f t="shared" si="9"/>
        <v>170.19</v>
      </c>
      <c r="CG6" s="36">
        <f t="shared" si="9"/>
        <v>171.81</v>
      </c>
      <c r="CH6" s="36">
        <f t="shared" si="9"/>
        <v>171.67</v>
      </c>
      <c r="CI6" s="36">
        <f t="shared" si="9"/>
        <v>173.67</v>
      </c>
      <c r="CJ6" s="36">
        <f t="shared" si="9"/>
        <v>171.13</v>
      </c>
      <c r="CK6" s="35" t="str">
        <f>IF(CK7="","",IF(CK7="-","【-】","【"&amp;SUBSTITUTE(TEXT(CK7,"#,##0.00"),"-","△")&amp;"】"))</f>
        <v>【166.40】</v>
      </c>
      <c r="CL6" s="36">
        <f>IF(CL7="",NA(),CL7)</f>
        <v>54.69</v>
      </c>
      <c r="CM6" s="36">
        <f t="shared" ref="CM6:CU6" si="10">IF(CM7="",NA(),CM7)</f>
        <v>54.52</v>
      </c>
      <c r="CN6" s="36">
        <f t="shared" si="10"/>
        <v>55.33</v>
      </c>
      <c r="CO6" s="36">
        <f t="shared" si="10"/>
        <v>51.86</v>
      </c>
      <c r="CP6" s="36">
        <f t="shared" si="10"/>
        <v>51.24</v>
      </c>
      <c r="CQ6" s="36">
        <f t="shared" si="10"/>
        <v>59.01</v>
      </c>
      <c r="CR6" s="36">
        <f t="shared" si="10"/>
        <v>60.03</v>
      </c>
      <c r="CS6" s="36">
        <f t="shared" si="10"/>
        <v>59.74</v>
      </c>
      <c r="CT6" s="36">
        <f t="shared" si="10"/>
        <v>59.67</v>
      </c>
      <c r="CU6" s="36">
        <f t="shared" si="10"/>
        <v>60.12</v>
      </c>
      <c r="CV6" s="35" t="str">
        <f>IF(CV7="","",IF(CV7="-","【-】","【"&amp;SUBSTITUTE(TEXT(CV7,"#,##0.00"),"-","△")&amp;"】"))</f>
        <v>【60.69】</v>
      </c>
      <c r="CW6" s="36">
        <f>IF(CW7="",NA(),CW7)</f>
        <v>89.86</v>
      </c>
      <c r="CX6" s="36">
        <f t="shared" ref="CX6:DF6" si="11">IF(CX7="",NA(),CX7)</f>
        <v>90.07</v>
      </c>
      <c r="CY6" s="36">
        <f t="shared" si="11"/>
        <v>87.09</v>
      </c>
      <c r="CZ6" s="36">
        <f t="shared" si="11"/>
        <v>91.09</v>
      </c>
      <c r="DA6" s="36">
        <f t="shared" si="11"/>
        <v>92.14</v>
      </c>
      <c r="DB6" s="36">
        <f t="shared" si="11"/>
        <v>85.37</v>
      </c>
      <c r="DC6" s="36">
        <f t="shared" si="11"/>
        <v>84.81</v>
      </c>
      <c r="DD6" s="36">
        <f t="shared" si="11"/>
        <v>84.8</v>
      </c>
      <c r="DE6" s="36">
        <f t="shared" si="11"/>
        <v>84.6</v>
      </c>
      <c r="DF6" s="36">
        <f t="shared" si="11"/>
        <v>84.24</v>
      </c>
      <c r="DG6" s="35" t="str">
        <f>IF(DG7="","",IF(DG7="-","【-】","【"&amp;SUBSTITUTE(TEXT(DG7,"#,##0.00"),"-","△")&amp;"】"))</f>
        <v>【89.82】</v>
      </c>
      <c r="DH6" s="36">
        <f>IF(DH7="",NA(),DH7)</f>
        <v>41.63</v>
      </c>
      <c r="DI6" s="36">
        <f t="shared" ref="DI6:DQ6" si="12">IF(DI7="",NA(),DI7)</f>
        <v>42.87</v>
      </c>
      <c r="DJ6" s="36">
        <f t="shared" si="12"/>
        <v>44.49</v>
      </c>
      <c r="DK6" s="36">
        <f t="shared" si="12"/>
        <v>45.66</v>
      </c>
      <c r="DL6" s="36">
        <f t="shared" si="12"/>
        <v>46.96</v>
      </c>
      <c r="DM6" s="36">
        <f t="shared" si="12"/>
        <v>46.9</v>
      </c>
      <c r="DN6" s="36">
        <f t="shared" si="12"/>
        <v>47.28</v>
      </c>
      <c r="DO6" s="36">
        <f t="shared" si="12"/>
        <v>47.66</v>
      </c>
      <c r="DP6" s="36">
        <f t="shared" si="12"/>
        <v>48.17</v>
      </c>
      <c r="DQ6" s="36">
        <f t="shared" si="12"/>
        <v>48.83</v>
      </c>
      <c r="DR6" s="35" t="str">
        <f>IF(DR7="","",IF(DR7="-","【-】","【"&amp;SUBSTITUTE(TEXT(DR7,"#,##0.00"),"-","△")&amp;"】"))</f>
        <v>【50.19】</v>
      </c>
      <c r="DS6" s="36">
        <f>IF(DS7="",NA(),DS7)</f>
        <v>9.74</v>
      </c>
      <c r="DT6" s="36">
        <f t="shared" ref="DT6:EB6" si="13">IF(DT7="",NA(),DT7)</f>
        <v>1.76</v>
      </c>
      <c r="DU6" s="36">
        <f t="shared" si="13"/>
        <v>11.68</v>
      </c>
      <c r="DV6" s="36">
        <f t="shared" si="13"/>
        <v>11.91</v>
      </c>
      <c r="DW6" s="36">
        <f t="shared" si="13"/>
        <v>12.29</v>
      </c>
      <c r="DX6" s="36">
        <f t="shared" si="13"/>
        <v>12.03</v>
      </c>
      <c r="DY6" s="36">
        <f t="shared" si="13"/>
        <v>12.19</v>
      </c>
      <c r="DZ6" s="36">
        <f t="shared" si="13"/>
        <v>15.1</v>
      </c>
      <c r="EA6" s="36">
        <f t="shared" si="13"/>
        <v>17.12</v>
      </c>
      <c r="EB6" s="36">
        <f t="shared" si="13"/>
        <v>18.18</v>
      </c>
      <c r="EC6" s="35" t="str">
        <f>IF(EC7="","",IF(EC7="-","【-】","【"&amp;SUBSTITUTE(TEXT(EC7,"#,##0.00"),"-","△")&amp;"】"))</f>
        <v>【20.63】</v>
      </c>
      <c r="ED6" s="36">
        <f>IF(ED7="",NA(),ED7)</f>
        <v>0.31</v>
      </c>
      <c r="EE6" s="36">
        <f t="shared" ref="EE6:EM6" si="14">IF(EE7="",NA(),EE7)</f>
        <v>0.38</v>
      </c>
      <c r="EF6" s="36">
        <f t="shared" si="14"/>
        <v>0.52</v>
      </c>
      <c r="EG6" s="36">
        <f t="shared" si="14"/>
        <v>0.56999999999999995</v>
      </c>
      <c r="EH6" s="36">
        <f t="shared" si="14"/>
        <v>0.56000000000000005</v>
      </c>
      <c r="EI6" s="36">
        <f t="shared" si="14"/>
        <v>0.61</v>
      </c>
      <c r="EJ6" s="36">
        <f t="shared" si="14"/>
        <v>0.51</v>
      </c>
      <c r="EK6" s="36">
        <f t="shared" si="14"/>
        <v>0.57999999999999996</v>
      </c>
      <c r="EL6" s="36">
        <f t="shared" si="14"/>
        <v>0.54</v>
      </c>
      <c r="EM6" s="36">
        <f t="shared" si="14"/>
        <v>0.56999999999999995</v>
      </c>
      <c r="EN6" s="35" t="str">
        <f>IF(EN7="","",IF(EN7="-","【-】","【"&amp;SUBSTITUTE(TEXT(EN7,"#,##0.00"),"-","△")&amp;"】"))</f>
        <v>【0.69】</v>
      </c>
    </row>
    <row r="7" spans="1:144" s="37" customFormat="1" x14ac:dyDescent="0.2">
      <c r="A7" s="29"/>
      <c r="B7" s="38">
        <v>2020</v>
      </c>
      <c r="C7" s="38">
        <v>102105</v>
      </c>
      <c r="D7" s="38">
        <v>46</v>
      </c>
      <c r="E7" s="38">
        <v>1</v>
      </c>
      <c r="F7" s="38">
        <v>0</v>
      </c>
      <c r="G7" s="38">
        <v>1</v>
      </c>
      <c r="H7" s="38" t="s">
        <v>92</v>
      </c>
      <c r="I7" s="38" t="s">
        <v>93</v>
      </c>
      <c r="J7" s="38" t="s">
        <v>94</v>
      </c>
      <c r="K7" s="38" t="s">
        <v>95</v>
      </c>
      <c r="L7" s="38" t="s">
        <v>96</v>
      </c>
      <c r="M7" s="38" t="s">
        <v>97</v>
      </c>
      <c r="N7" s="39" t="s">
        <v>98</v>
      </c>
      <c r="O7" s="39">
        <v>74.52</v>
      </c>
      <c r="P7" s="39">
        <v>99.48</v>
      </c>
      <c r="Q7" s="39">
        <v>3069</v>
      </c>
      <c r="R7" s="39">
        <v>47756</v>
      </c>
      <c r="S7" s="39">
        <v>122.85</v>
      </c>
      <c r="T7" s="39">
        <v>388.73</v>
      </c>
      <c r="U7" s="39">
        <v>46831</v>
      </c>
      <c r="V7" s="39">
        <v>107.01</v>
      </c>
      <c r="W7" s="39">
        <v>437.63</v>
      </c>
      <c r="X7" s="39">
        <v>145.26</v>
      </c>
      <c r="Y7" s="39">
        <v>126.35</v>
      </c>
      <c r="Z7" s="39">
        <v>122.55</v>
      </c>
      <c r="AA7" s="39">
        <v>123.94</v>
      </c>
      <c r="AB7" s="39">
        <v>126.85</v>
      </c>
      <c r="AC7" s="39">
        <v>110.95</v>
      </c>
      <c r="AD7" s="39">
        <v>110.68</v>
      </c>
      <c r="AE7" s="39">
        <v>110.66</v>
      </c>
      <c r="AF7" s="39">
        <v>109.01</v>
      </c>
      <c r="AG7" s="39">
        <v>108.83</v>
      </c>
      <c r="AH7" s="39">
        <v>110.27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3.91</v>
      </c>
      <c r="AO7" s="39">
        <v>3.56</v>
      </c>
      <c r="AP7" s="39">
        <v>2.74</v>
      </c>
      <c r="AQ7" s="39">
        <v>3.7</v>
      </c>
      <c r="AR7" s="39">
        <v>4.34</v>
      </c>
      <c r="AS7" s="39">
        <v>1.1499999999999999</v>
      </c>
      <c r="AT7" s="39">
        <v>300.35000000000002</v>
      </c>
      <c r="AU7" s="39">
        <v>245.69</v>
      </c>
      <c r="AV7" s="39">
        <v>229.49</v>
      </c>
      <c r="AW7" s="39">
        <v>285.98</v>
      </c>
      <c r="AX7" s="39">
        <v>301.56</v>
      </c>
      <c r="AY7" s="39">
        <v>377.63</v>
      </c>
      <c r="AZ7" s="39">
        <v>357.34</v>
      </c>
      <c r="BA7" s="39">
        <v>366.03</v>
      </c>
      <c r="BB7" s="39">
        <v>365.18</v>
      </c>
      <c r="BC7" s="39">
        <v>327.77</v>
      </c>
      <c r="BD7" s="39">
        <v>260.31</v>
      </c>
      <c r="BE7" s="39">
        <v>355.13</v>
      </c>
      <c r="BF7" s="39">
        <v>334.33</v>
      </c>
      <c r="BG7" s="39">
        <v>308.45</v>
      </c>
      <c r="BH7" s="39">
        <v>292.14999999999998</v>
      </c>
      <c r="BI7" s="39">
        <v>268.5</v>
      </c>
      <c r="BJ7" s="39">
        <v>364.71</v>
      </c>
      <c r="BK7" s="39">
        <v>373.69</v>
      </c>
      <c r="BL7" s="39">
        <v>370.12</v>
      </c>
      <c r="BM7" s="39">
        <v>371.65</v>
      </c>
      <c r="BN7" s="39">
        <v>397.1</v>
      </c>
      <c r="BO7" s="39">
        <v>275.67</v>
      </c>
      <c r="BP7" s="39">
        <v>131.58000000000001</v>
      </c>
      <c r="BQ7" s="39">
        <v>121.46</v>
      </c>
      <c r="BR7" s="39">
        <v>122.27</v>
      </c>
      <c r="BS7" s="39">
        <v>122.39</v>
      </c>
      <c r="BT7" s="39">
        <v>125.58</v>
      </c>
      <c r="BU7" s="39">
        <v>100.65</v>
      </c>
      <c r="BV7" s="39">
        <v>99.87</v>
      </c>
      <c r="BW7" s="39">
        <v>100.42</v>
      </c>
      <c r="BX7" s="39">
        <v>98.77</v>
      </c>
      <c r="BY7" s="39">
        <v>95.79</v>
      </c>
      <c r="BZ7" s="39">
        <v>100.05</v>
      </c>
      <c r="CA7" s="39">
        <v>130.94</v>
      </c>
      <c r="CB7" s="39">
        <v>142.43</v>
      </c>
      <c r="CC7" s="39">
        <v>141.57</v>
      </c>
      <c r="CD7" s="39">
        <v>141.61000000000001</v>
      </c>
      <c r="CE7" s="39">
        <v>137.76</v>
      </c>
      <c r="CF7" s="39">
        <v>170.19</v>
      </c>
      <c r="CG7" s="39">
        <v>171.81</v>
      </c>
      <c r="CH7" s="39">
        <v>171.67</v>
      </c>
      <c r="CI7" s="39">
        <v>173.67</v>
      </c>
      <c r="CJ7" s="39">
        <v>171.13</v>
      </c>
      <c r="CK7" s="39">
        <v>166.4</v>
      </c>
      <c r="CL7" s="39">
        <v>54.69</v>
      </c>
      <c r="CM7" s="39">
        <v>54.52</v>
      </c>
      <c r="CN7" s="39">
        <v>55.33</v>
      </c>
      <c r="CO7" s="39">
        <v>51.86</v>
      </c>
      <c r="CP7" s="39">
        <v>51.24</v>
      </c>
      <c r="CQ7" s="39">
        <v>59.01</v>
      </c>
      <c r="CR7" s="39">
        <v>60.03</v>
      </c>
      <c r="CS7" s="39">
        <v>59.74</v>
      </c>
      <c r="CT7" s="39">
        <v>59.67</v>
      </c>
      <c r="CU7" s="39">
        <v>60.12</v>
      </c>
      <c r="CV7" s="39">
        <v>60.69</v>
      </c>
      <c r="CW7" s="39">
        <v>89.86</v>
      </c>
      <c r="CX7" s="39">
        <v>90.07</v>
      </c>
      <c r="CY7" s="39">
        <v>87.09</v>
      </c>
      <c r="CZ7" s="39">
        <v>91.09</v>
      </c>
      <c r="DA7" s="39">
        <v>92.14</v>
      </c>
      <c r="DB7" s="39">
        <v>85.37</v>
      </c>
      <c r="DC7" s="39">
        <v>84.81</v>
      </c>
      <c r="DD7" s="39">
        <v>84.8</v>
      </c>
      <c r="DE7" s="39">
        <v>84.6</v>
      </c>
      <c r="DF7" s="39">
        <v>84.24</v>
      </c>
      <c r="DG7" s="39">
        <v>89.82</v>
      </c>
      <c r="DH7" s="39">
        <v>41.63</v>
      </c>
      <c r="DI7" s="39">
        <v>42.87</v>
      </c>
      <c r="DJ7" s="39">
        <v>44.49</v>
      </c>
      <c r="DK7" s="39">
        <v>45.66</v>
      </c>
      <c r="DL7" s="39">
        <v>46.96</v>
      </c>
      <c r="DM7" s="39">
        <v>46.9</v>
      </c>
      <c r="DN7" s="39">
        <v>47.28</v>
      </c>
      <c r="DO7" s="39">
        <v>47.66</v>
      </c>
      <c r="DP7" s="39">
        <v>48.17</v>
      </c>
      <c r="DQ7" s="39">
        <v>48.83</v>
      </c>
      <c r="DR7" s="39">
        <v>50.19</v>
      </c>
      <c r="DS7" s="39">
        <v>9.74</v>
      </c>
      <c r="DT7" s="39">
        <v>1.76</v>
      </c>
      <c r="DU7" s="39">
        <v>11.68</v>
      </c>
      <c r="DV7" s="39">
        <v>11.91</v>
      </c>
      <c r="DW7" s="39">
        <v>12.29</v>
      </c>
      <c r="DX7" s="39">
        <v>12.03</v>
      </c>
      <c r="DY7" s="39">
        <v>12.19</v>
      </c>
      <c r="DZ7" s="39">
        <v>15.1</v>
      </c>
      <c r="EA7" s="39">
        <v>17.12</v>
      </c>
      <c r="EB7" s="39">
        <v>18.18</v>
      </c>
      <c r="EC7" s="39">
        <v>20.63</v>
      </c>
      <c r="ED7" s="39">
        <v>0.31</v>
      </c>
      <c r="EE7" s="39">
        <v>0.38</v>
      </c>
      <c r="EF7" s="39">
        <v>0.52</v>
      </c>
      <c r="EG7" s="39">
        <v>0.56999999999999995</v>
      </c>
      <c r="EH7" s="39">
        <v>0.56000000000000005</v>
      </c>
      <c r="EI7" s="39">
        <v>0.61</v>
      </c>
      <c r="EJ7" s="39">
        <v>0.51</v>
      </c>
      <c r="EK7" s="39">
        <v>0.57999999999999996</v>
      </c>
      <c r="EL7" s="39">
        <v>0.54</v>
      </c>
      <c r="EM7" s="39">
        <v>0.56999999999999995</v>
      </c>
      <c r="EN7" s="39">
        <v>0.69</v>
      </c>
    </row>
    <row r="8" spans="1:144" x14ac:dyDescent="0.2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2">
      <c r="A9" s="42"/>
      <c r="B9" s="42" t="s">
        <v>99</v>
      </c>
      <c r="C9" s="42" t="s">
        <v>100</v>
      </c>
      <c r="D9" s="42" t="s">
        <v>101</v>
      </c>
      <c r="E9" s="42" t="s">
        <v>102</v>
      </c>
      <c r="F9" s="42" t="s">
        <v>103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2">
      <c r="A10" s="42" t="s">
        <v>44</v>
      </c>
      <c r="B10" s="43">
        <f t="shared" ref="B10:D10" si="15">DATEVALUE($B7+12-B11&amp;"/1/"&amp;B12)</f>
        <v>46753</v>
      </c>
      <c r="C10" s="43">
        <f t="shared" si="15"/>
        <v>47119</v>
      </c>
      <c r="D10" s="43">
        <f t="shared" si="15"/>
        <v>47484</v>
      </c>
      <c r="E10" s="44">
        <f>DATEVALUE($B7+12-E11&amp;"/1/"&amp;E12)</f>
        <v>47849</v>
      </c>
      <c r="F10" s="44">
        <f>DATEVALUE($B7+12-F11&amp;"/1/"&amp;F12)</f>
        <v>48215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104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2</v>
      </c>
      <c r="G12" t="s">
        <v>105</v>
      </c>
    </row>
    <row r="13" spans="1:144" x14ac:dyDescent="0.2">
      <c r="B13" t="s">
        <v>106</v>
      </c>
      <c r="C13" t="s">
        <v>107</v>
      </c>
      <c r="D13" t="s">
        <v>108</v>
      </c>
      <c r="E13" t="s">
        <v>109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2022-02-20T08:05:30Z</cp:lastPrinted>
  <dcterms:created xsi:type="dcterms:W3CDTF">2021-12-03T06:45:59Z</dcterms:created>
  <dcterms:modified xsi:type="dcterms:W3CDTF">2022-02-20T08:05:31Z</dcterms:modified>
  <cp:category/>
</cp:coreProperties>
</file>