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13_榛東村\"/>
    </mc:Choice>
  </mc:AlternateContent>
  <xr:revisionPtr revIDLastSave="0" documentId="13_ncr:1_{59E1C3A8-D303-4244-995B-F3085C6423A8}" xr6:coauthVersionLast="36" xr6:coauthVersionMax="43" xr10:uidLastSave="{00000000-0000-0000-0000-000000000000}"/>
  <workbookProtection workbookAlgorithmName="SHA-512" workbookHashValue="mvwpowz7FeUZ/0l5ht6sAIv9cMIHDsKFfggheG4W3o9MrO/sHpKXFf7rdopAnXCe7lsvHR06j+w7zk/ZShToAg==" workbookSaltValue="INV29iFud7kRKxil5vSi7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P10" i="4" s="1"/>
  <c r="O6" i="5"/>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F85" i="4"/>
  <c r="E85" i="4"/>
  <c r="AT10" i="4"/>
  <c r="AL10" i="4"/>
  <c r="I10" i="4"/>
  <c r="AT8" i="4"/>
  <c r="AL8" i="4"/>
  <c r="AD8" i="4"/>
  <c r="W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<sst xmlns="http://schemas.openxmlformats.org/spreadsheetml/2006/main" count="228" uniqueCount="113">
  <si>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</si>
  <si>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</si>
  <si>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</si>
  <si>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</si>
  <si>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</si>
  <si>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</si>
  <si>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</si>
  <si>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</si>
  <si>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</si>
  <si>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</si>
  <si>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</si>
  <si>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</si>
  <si>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</si>
  <si>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</si>
  <si>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</si>
  <si>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</si>
  <si>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</si>
  <si>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</si>
  <si>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</si>
  <si>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</si>
  <si>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</si>
  <si>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</si>
  <si>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</si>
  <si>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</si>
  <si>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</si>
  <si>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</si>
  <si>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</si>
  <si>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</si>
  <si>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</si>
  <si>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</si>
  <si>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</si>
  <si>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</si>
  <si>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</si>
  <si>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</si>
  <si>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</si>
  <si>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</si>
  <si>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</si>
  <si>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</si>
  <si>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</si>
  <si>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</si>
  <si>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</si>
  <si>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</si>
  <si>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</si>
  <si>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</si>
  <si>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</si>
  <si>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</si>
  <si>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</si>
  <si>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</si>
  <si>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</si>
  <si>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</si>
  <si>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</si>
  <si>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</si>
  <si>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</si>
  <si>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</si>
  <si>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</si>
  <si>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</si>
  <si>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</si>
  <si>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</si>
  <si>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</si>
  <si>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</si>
  <si>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</si>
  <si>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</si>
  <si>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</si>
  <si>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</si>
  <si>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</si>
  <si>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</si>
  <si>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</si>
  <si>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</si>
  <si>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</si>
  <si>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</si>
  <si>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</si>
  <si>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</si>
  <si>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</si>
  <si>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</si>
  <si>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</si>
  <si>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</si>
  <si>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</si>
  <si>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</si>
  <si>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</si>
  <si>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</si>
  <si>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</si>
  <si>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</si>
  <si>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</si>
  <si>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</si>
  <si>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</si>
  <si>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</si>
  <si>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</si>
  <si>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</si>
  <si>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</si>
  <si>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</si>
  <si>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</si>
  <si>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</si>
  <si>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</si>
  <si>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</si>
  <si>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</si>
  <si>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</si>
  <si>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</si>
  <si>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</si>
  <si>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</si>
  <si>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</si>
  <si>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</si>
  <si>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</si>
  <si>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</si>
  <si>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</si>
  <si>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</si>
  <si>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</si>
  <si>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</si>
  <si>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</si>
  <si>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</si>
  <si>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</si>
  <si>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100％を上回っており、給水収益で維持管理費及び支払利息を賄えている。
③流動比率
　100％を上回っており、短期債務の支払能力に問題はない。
④企業債残高対給水収益比率
　平均値よりも低い水準となっており、借入に頼らない事業運営ができているといえるが、施設及び管路の更新を遅滞なく実施するために必要な借入は検討すべきである。
⑤料金回収率
　100％を上回っており、給水収益により給水に係る費用を賄えている。
⑥給水原価
　平均値を下回っており、効率の良い水道供給及び維持管理が行えていると評価できる。
⑦施設利用率
　平均値を上回っており、適正規模の配水能力により適切な施設の利用に努めていると評価できる。
⑧有収率
　平均値を下回っており、引き続き漏水対策に努めていく必要がある。</t>
    <rPh sb="14" eb="16">
      <t>ウワマワ</t>
    </rPh>
    <rPh sb="21" eb="23">
      <t>キュウスイ</t>
    </rPh>
    <rPh sb="23" eb="25">
      <t>シュウエキ</t>
    </rPh>
    <rPh sb="26" eb="28">
      <t>イジ</t>
    </rPh>
    <rPh sb="28" eb="31">
      <t>カンリヒ</t>
    </rPh>
    <rPh sb="31" eb="32">
      <t>オヨ</t>
    </rPh>
    <rPh sb="33" eb="35">
      <t>シハラ</t>
    </rPh>
    <rPh sb="35" eb="37">
      <t>リソク</t>
    </rPh>
    <rPh sb="38" eb="39">
      <t>マカナ</t>
    </rPh>
    <rPh sb="57" eb="59">
      <t>ウワマワ</t>
    </rPh>
    <rPh sb="64" eb="66">
      <t>タンキ</t>
    </rPh>
    <rPh sb="66" eb="68">
      <t>サイム</t>
    </rPh>
    <rPh sb="69" eb="71">
      <t>シハラ</t>
    </rPh>
    <rPh sb="71" eb="73">
      <t>ノウリョク</t>
    </rPh>
    <rPh sb="74" eb="76">
      <t>モンダイ</t>
    </rPh>
    <rPh sb="96" eb="99">
      <t>ヘイキンチ</t>
    </rPh>
    <rPh sb="102" eb="103">
      <t>ヒク</t>
    </rPh>
    <rPh sb="104" eb="106">
      <t>スイジュン</t>
    </rPh>
    <rPh sb="113" eb="115">
      <t>カリイレ</t>
    </rPh>
    <rPh sb="116" eb="117">
      <t>タヨ</t>
    </rPh>
    <rPh sb="120" eb="122">
      <t>ジギョウ</t>
    </rPh>
    <rPh sb="122" eb="124">
      <t>ウンエイ</t>
    </rPh>
    <rPh sb="136" eb="138">
      <t>シセツ</t>
    </rPh>
    <rPh sb="138" eb="139">
      <t>オヨ</t>
    </rPh>
    <rPh sb="140" eb="142">
      <t>カンロ</t>
    </rPh>
    <rPh sb="143" eb="145">
      <t>コウシン</t>
    </rPh>
    <rPh sb="146" eb="148">
      <t>チタイ</t>
    </rPh>
    <rPh sb="150" eb="152">
      <t>ジッシ</t>
    </rPh>
    <rPh sb="157" eb="159">
      <t>ヒツヨウ</t>
    </rPh>
    <rPh sb="160" eb="162">
      <t>カリイレ</t>
    </rPh>
    <rPh sb="186" eb="188">
      <t>ウワマワ</t>
    </rPh>
    <rPh sb="193" eb="195">
      <t>キュウスイ</t>
    </rPh>
    <rPh sb="195" eb="197">
      <t>シュウエキ</t>
    </rPh>
    <rPh sb="200" eb="202">
      <t>キュウスイ</t>
    </rPh>
    <rPh sb="203" eb="204">
      <t>カカ</t>
    </rPh>
    <rPh sb="205" eb="207">
      <t>ヒヨウ</t>
    </rPh>
    <rPh sb="208" eb="209">
      <t>マカナ</t>
    </rPh>
    <rPh sb="222" eb="225">
      <t>ヘイキンチ</t>
    </rPh>
    <rPh sb="226" eb="228">
      <t>シタマワ</t>
    </rPh>
    <rPh sb="270" eb="272">
      <t>ヘイキン</t>
    </rPh>
    <rPh sb="272" eb="273">
      <t>チ</t>
    </rPh>
    <rPh sb="274" eb="276">
      <t>ウワマワ</t>
    </rPh>
    <rPh sb="281" eb="283">
      <t>テキセイ</t>
    </rPh>
    <rPh sb="283" eb="285">
      <t>キボ</t>
    </rPh>
    <rPh sb="286" eb="288">
      <t>ハイスイ</t>
    </rPh>
    <rPh sb="288" eb="290">
      <t>ノウリョク</t>
    </rPh>
    <rPh sb="293" eb="295">
      <t>テキセツ</t>
    </rPh>
    <rPh sb="296" eb="298">
      <t>シセツ</t>
    </rPh>
    <rPh sb="299" eb="301">
      <t>リヨウ</t>
    </rPh>
    <rPh sb="302" eb="303">
      <t>ツト</t>
    </rPh>
    <rPh sb="308" eb="310">
      <t>ヒョウカ</t>
    </rPh>
    <rPh sb="321" eb="324">
      <t>ヘイキンチ</t>
    </rPh>
    <rPh sb="325" eb="327">
      <t>シタマワ</t>
    </rPh>
    <rPh sb="332" eb="333">
      <t>ヒ</t>
    </rPh>
    <rPh sb="334" eb="335">
      <t>ツヅ</t>
    </rPh>
    <rPh sb="336" eb="338">
      <t>ロウスイ</t>
    </rPh>
    <rPh sb="338" eb="340">
      <t>タイサク</t>
    </rPh>
    <rPh sb="341" eb="342">
      <t>ツト</t>
    </rPh>
    <rPh sb="346" eb="348">
      <t>ヒツヨウ</t>
    </rPh>
    <phoneticPr fontId="4"/>
  </si>
  <si>
    <t>①有形固定資産減価償却率
　平均値を上回っており、施設及び管路の老朽化が進んでいることがわかる。引き続き、施設及び管路の更新に努めていく必要がある。
②管路経年化率
　平均値を下回っているが、法定耐用年数を経過した管路が多く存在しているため、引き続き管路の更新に努めていく必要がある。
　③管路更新率
　平均値を下回っており、管路更新が遅れている傾向にあるため、管路更新率の向上に努めていく必要がある。
※数値訂正（H28 0.61、H29 0.38、H30 0.29）</t>
    <rPh sb="14" eb="17">
      <t>ヘイキンチ</t>
    </rPh>
    <rPh sb="18" eb="20">
      <t>ウワマワ</t>
    </rPh>
    <rPh sb="25" eb="27">
      <t>シセツ</t>
    </rPh>
    <rPh sb="27" eb="28">
      <t>オヨ</t>
    </rPh>
    <rPh sb="29" eb="31">
      <t>カンロ</t>
    </rPh>
    <rPh sb="32" eb="35">
      <t>ロウキュウカ</t>
    </rPh>
    <rPh sb="36" eb="37">
      <t>スス</t>
    </rPh>
    <rPh sb="48" eb="49">
      <t>ヒ</t>
    </rPh>
    <rPh sb="50" eb="51">
      <t>ツヅ</t>
    </rPh>
    <rPh sb="53" eb="55">
      <t>シセツ</t>
    </rPh>
    <rPh sb="55" eb="56">
      <t>オヨ</t>
    </rPh>
    <rPh sb="57" eb="59">
      <t>カンロ</t>
    </rPh>
    <rPh sb="60" eb="62">
      <t>コウシン</t>
    </rPh>
    <rPh sb="63" eb="64">
      <t>ツト</t>
    </rPh>
    <rPh sb="68" eb="70">
      <t>ヒツヨウ</t>
    </rPh>
    <rPh sb="84" eb="86">
      <t>ヘイキン</t>
    </rPh>
    <rPh sb="86" eb="87">
      <t>チ</t>
    </rPh>
    <rPh sb="88" eb="90">
      <t>シタマワ</t>
    </rPh>
    <rPh sb="96" eb="98">
      <t>ホウテイ</t>
    </rPh>
    <rPh sb="98" eb="100">
      <t>タイヨウ</t>
    </rPh>
    <rPh sb="100" eb="102">
      <t>ネンスウ</t>
    </rPh>
    <rPh sb="103" eb="105">
      <t>ケイカ</t>
    </rPh>
    <rPh sb="107" eb="109">
      <t>カンロ</t>
    </rPh>
    <rPh sb="110" eb="111">
      <t>オオ</t>
    </rPh>
    <rPh sb="112" eb="114">
      <t>ソンザイ</t>
    </rPh>
    <rPh sb="121" eb="122">
      <t>ヒ</t>
    </rPh>
    <rPh sb="123" eb="124">
      <t>ツヅ</t>
    </rPh>
    <rPh sb="125" eb="127">
      <t>カンロ</t>
    </rPh>
    <rPh sb="128" eb="130">
      <t>コウシン</t>
    </rPh>
    <rPh sb="131" eb="132">
      <t>ツト</t>
    </rPh>
    <rPh sb="136" eb="138">
      <t>ヒツヨウ</t>
    </rPh>
    <rPh sb="152" eb="155">
      <t>ヘイキンチ</t>
    </rPh>
    <rPh sb="156" eb="158">
      <t>シタマワ</t>
    </rPh>
    <rPh sb="163" eb="165">
      <t>カンロ</t>
    </rPh>
    <rPh sb="165" eb="167">
      <t>コウシン</t>
    </rPh>
    <rPh sb="168" eb="169">
      <t>オク</t>
    </rPh>
    <rPh sb="173" eb="175">
      <t>ケイコウ</t>
    </rPh>
    <rPh sb="181" eb="183">
      <t>カンロ</t>
    </rPh>
    <rPh sb="183" eb="185">
      <t>コウシン</t>
    </rPh>
    <rPh sb="185" eb="186">
      <t>リツ</t>
    </rPh>
    <rPh sb="187" eb="189">
      <t>コウジョウ</t>
    </rPh>
    <rPh sb="190" eb="191">
      <t>ツト</t>
    </rPh>
    <rPh sb="195" eb="197">
      <t>ヒツヨウ</t>
    </rPh>
    <rPh sb="203" eb="205">
      <t>スウチ</t>
    </rPh>
    <phoneticPr fontId="4"/>
  </si>
  <si>
    <t>　全体の分析結果から榛東村における経営状況を見ると、「1.経営の健全性・効率性」に関する指標が全体的に良好な結果となっている一方で、「2.老朽化の状況」に関する指標が改善されていない状況となっている。
　これは言い換えれば、老朽化対策への投資が少ないことで現在の経営状態を保っているにすぎず、必ずしも良好な経営状態とは言い難い。
　施設及び管路の更新率を改善しながら良好な経営状態を維持することが、持続的かつ安定的な水道水の供給につながるものと考える。</t>
    <rPh sb="1" eb="3">
      <t>ゼンタイ</t>
    </rPh>
    <rPh sb="4" eb="6">
      <t>ブンセキ</t>
    </rPh>
    <rPh sb="6" eb="8">
      <t>ケッカ</t>
    </rPh>
    <rPh sb="10" eb="13">
      <t>シントウムラ</t>
    </rPh>
    <rPh sb="17" eb="19">
      <t>ケイエイ</t>
    </rPh>
    <rPh sb="19" eb="21">
      <t>ジョウキョウ</t>
    </rPh>
    <rPh sb="22" eb="23">
      <t>ミ</t>
    </rPh>
    <rPh sb="29" eb="31">
      <t>ケイエイ</t>
    </rPh>
    <rPh sb="32" eb="35">
      <t>ケンゼンセイ</t>
    </rPh>
    <rPh sb="36" eb="39">
      <t>コウリツセイ</t>
    </rPh>
    <rPh sb="41" eb="42">
      <t>カン</t>
    </rPh>
    <rPh sb="44" eb="46">
      <t>シヒョウ</t>
    </rPh>
    <rPh sb="47" eb="50">
      <t>ゼンタイテキ</t>
    </rPh>
    <rPh sb="51" eb="53">
      <t>リョウコウ</t>
    </rPh>
    <rPh sb="54" eb="56">
      <t>ケッカ</t>
    </rPh>
    <rPh sb="62" eb="64">
      <t>イッポウ</t>
    </rPh>
    <rPh sb="69" eb="72">
      <t>ロウキュウカ</t>
    </rPh>
    <rPh sb="73" eb="75">
      <t>ジョウキョウ</t>
    </rPh>
    <rPh sb="77" eb="78">
      <t>カン</t>
    </rPh>
    <rPh sb="80" eb="82">
      <t>シヒョウ</t>
    </rPh>
    <rPh sb="83" eb="85">
      <t>カイゼン</t>
    </rPh>
    <rPh sb="91" eb="93">
      <t>ジョウキョウ</t>
    </rPh>
    <rPh sb="105" eb="106">
      <t>イ</t>
    </rPh>
    <rPh sb="107" eb="108">
      <t>カ</t>
    </rPh>
    <rPh sb="112" eb="115">
      <t>ロウキュウカ</t>
    </rPh>
    <rPh sb="115" eb="117">
      <t>タイサク</t>
    </rPh>
    <rPh sb="119" eb="121">
      <t>トウシ</t>
    </rPh>
    <rPh sb="122" eb="123">
      <t>スク</t>
    </rPh>
    <rPh sb="128" eb="130">
      <t>ゲンザイ</t>
    </rPh>
    <rPh sb="131" eb="133">
      <t>ケイエイ</t>
    </rPh>
    <rPh sb="133" eb="135">
      <t>ジョウタイ</t>
    </rPh>
    <rPh sb="136" eb="137">
      <t>タモ</t>
    </rPh>
    <rPh sb="146" eb="147">
      <t>カナラ</t>
    </rPh>
    <rPh sb="150" eb="152">
      <t>リョウコウ</t>
    </rPh>
    <rPh sb="153" eb="155">
      <t>ケイエイ</t>
    </rPh>
    <rPh sb="155" eb="157">
      <t>ジョウタイ</t>
    </rPh>
    <rPh sb="159" eb="160">
      <t>イ</t>
    </rPh>
    <rPh sb="161" eb="162">
      <t>ガタ</t>
    </rPh>
    <rPh sb="166" eb="168">
      <t>シセツ</t>
    </rPh>
    <rPh sb="168" eb="169">
      <t>オヨ</t>
    </rPh>
    <rPh sb="170" eb="172">
      <t>カンロ</t>
    </rPh>
    <rPh sb="173" eb="175">
      <t>コウシン</t>
    </rPh>
    <rPh sb="175" eb="176">
      <t>リツ</t>
    </rPh>
    <rPh sb="177" eb="179">
      <t>カイゼン</t>
    </rPh>
    <rPh sb="183" eb="185">
      <t>リョウコウ</t>
    </rPh>
    <rPh sb="186" eb="188">
      <t>ケイエイ</t>
    </rPh>
    <rPh sb="188" eb="190">
      <t>ジョウタイ</t>
    </rPh>
    <rPh sb="191" eb="193">
      <t>イジ</t>
    </rPh>
    <rPh sb="199" eb="202">
      <t>ジゾクテキ</t>
    </rPh>
    <rPh sb="204" eb="207">
      <t>アンテイテキ</t>
    </rPh>
    <rPh sb="208" eb="211">
      <t>スイドウスイ</t>
    </rPh>
    <rPh sb="212" eb="214">
      <t>キョウキュウ</t>
    </rPh>
    <rPh sb="222" eb="2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</si>
</sst>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0.15</c:v>
                </c:pt>
                <c:pt idx="1">
                  <c:v>0.36</c:v>
                </c:pt>
                <c:pt idx="2" formatCode="#,##0.00;&quot;△&quot;#,##0.00">
                  <c:v>0</c:v>
                </c:pt>
                <c:pt idx="3">
                  <c:v>0.4</c:v>
                </c:pt>
                <c:pt idx="4">
                  <c:v>7.0000000000000007E-2</c:v>
                </c:pt>
              </c:numCache>
            </c:numRef>
          </c:val>
          <c:extLst>
            <c:ext xmlns:c16="http://schemas.microsoft.com/office/drawing/2014/chart" uri="{C3380CC4-5D6E-409C-BE32-E72D297353CC}">
              <c16:uniqueId val="{00000000-ABED-4004-8239-94AD424298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ABED-4004-8239-94AD424298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55.56</c:v>
                </c:pt>
                <c:pt idx="1">
                  <c:v>54.43</c:v>
                </c:pt>
                <c:pt idx="2">
                  <c:v>54.65</c:v>
                </c:pt>
                <c:pt idx="3">
                  <c:v>58.77</c:v>
                </c:pt>
                <c:pt idx="4">
                  <c:v>55.34</c:v>
                </c:pt>
              </c:numCache>
            </c:numRef>
          </c:val>
          <c:extLst>
            <c:ext xmlns:c16="http://schemas.microsoft.com/office/drawing/2014/chart" uri="{C3380CC4-5D6E-409C-BE32-E72D297353CC}">
              <c16:uniqueId val="{00000000-81F2-464C-8794-6693EA04AB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81F2-464C-8794-6693EA04AB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74.47</c:v>
                </c:pt>
                <c:pt idx="1">
                  <c:v>77.349999999999994</c:v>
                </c:pt>
                <c:pt idx="2">
                  <c:v>77.290000000000006</c:v>
                </c:pt>
                <c:pt idx="3">
                  <c:v>71.77</c:v>
                </c:pt>
                <c:pt idx="4">
                  <c:v>77.83</c:v>
                </c:pt>
              </c:numCache>
            </c:numRef>
          </c:val>
          <c:extLst>
            <c:ext xmlns:c16="http://schemas.microsoft.com/office/drawing/2014/chart" uri="{C3380CC4-5D6E-409C-BE32-E72D297353CC}">
              <c16:uniqueId val="{00000000-0C45-4D3D-A9E7-15B16E3F0C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0C45-4D3D-A9E7-15B16E3F0C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114.11</c:v>
                </c:pt>
                <c:pt idx="1">
                  <c:v>121.16</c:v>
                </c:pt>
                <c:pt idx="2">
                  <c:v>112.83</c:v>
                </c:pt>
                <c:pt idx="3">
                  <c:v>114.58</c:v>
                </c:pt>
                <c:pt idx="4">
                  <c:v>121.44</c:v>
                </c:pt>
              </c:numCache>
            </c:numRef>
          </c:val>
          <c:extLst>
            <c:ext xmlns:c16="http://schemas.microsoft.com/office/drawing/2014/chart" uri="{C3380CC4-5D6E-409C-BE32-E72D297353CC}">
              <c16:uniqueId val="{00000000-3A45-4E2F-84B8-3C5D0D5D63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3A45-4E2F-84B8-3C5D0D5D63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49.45</c:v>
                </c:pt>
                <c:pt idx="1">
                  <c:v>51.62</c:v>
                </c:pt>
                <c:pt idx="2">
                  <c:v>53.81</c:v>
                </c:pt>
                <c:pt idx="3">
                  <c:v>55.81</c:v>
                </c:pt>
                <c:pt idx="4">
                  <c:v>57.87</c:v>
                </c:pt>
              </c:numCache>
            </c:numRef>
          </c:val>
          <c:extLst>
            <c:ext xmlns:c16="http://schemas.microsoft.com/office/drawing/2014/chart" uri="{C3380CC4-5D6E-409C-BE32-E72D297353CC}">
              <c16:uniqueId val="{00000000-9021-4AC1-94C7-4AC672E81E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9021-4AC1-94C7-4AC672E81E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16.670000000000002</c:v>
                </c:pt>
              </c:numCache>
            </c:numRef>
          </c:val>
          <c:extLst>
            <c:ext xmlns:c16="http://schemas.microsoft.com/office/drawing/2014/chart" uri="{C3380CC4-5D6E-409C-BE32-E72D297353CC}">
              <c16:uniqueId val="{00000000-00BF-474C-BE38-40DFA3CE10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00BF-474C-BE38-40DFA3CE10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D-40FE-8B24-04268C40A1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660D-40FE-8B24-04268C40A1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162.65</c:v>
                </c:pt>
                <c:pt idx="1">
                  <c:v>173.19</c:v>
                </c:pt>
                <c:pt idx="2">
                  <c:v>182.21</c:v>
                </c:pt>
                <c:pt idx="3">
                  <c:v>188.55</c:v>
                </c:pt>
                <c:pt idx="4">
                  <c:v>200.99</c:v>
                </c:pt>
              </c:numCache>
            </c:numRef>
          </c:val>
          <c:extLst>
            <c:ext xmlns:c16="http://schemas.microsoft.com/office/drawing/2014/chart" uri="{C3380CC4-5D6E-409C-BE32-E72D297353CC}">
              <c16:uniqueId val="{00000000-C57F-470B-9457-781D9E12C3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57F-470B-9457-781D9E12C3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170.61</c:v>
                </c:pt>
                <c:pt idx="1">
                  <c:v>157.93</c:v>
                </c:pt>
                <c:pt idx="2">
                  <c:v>145.03</c:v>
                </c:pt>
                <c:pt idx="3">
                  <c:v>132.03</c:v>
                </c:pt>
                <c:pt idx="4">
                  <c:v>119</c:v>
                </c:pt>
              </c:numCache>
            </c:numRef>
          </c:val>
          <c:extLst>
            <c:ext xmlns:c16="http://schemas.microsoft.com/office/drawing/2014/chart" uri="{C3380CC4-5D6E-409C-BE32-E72D297353CC}">
              <c16:uniqueId val="{00000000-8CE2-458E-A840-1244A34144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8CE2-458E-A840-1244A34144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108.7</c:v>
                </c:pt>
                <c:pt idx="1">
                  <c:v>115.95</c:v>
                </c:pt>
                <c:pt idx="2">
                  <c:v>108.75</c:v>
                </c:pt>
                <c:pt idx="3">
                  <c:v>110.48</c:v>
                </c:pt>
                <c:pt idx="4">
                  <c:v>119.17</c:v>
                </c:pt>
              </c:numCache>
            </c:numRef>
          </c:val>
          <c:extLst>
            <c:ext xmlns:c16="http://schemas.microsoft.com/office/drawing/2014/chart" uri="{C3380CC4-5D6E-409C-BE32-E72D297353CC}">
              <c16:uniqueId val="{00000000-B550-4A07-9E3F-7B98C99328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B550-4A07-9E3F-7B98C99328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127.24</c:v>
                </c:pt>
                <c:pt idx="1">
                  <c:v>119.28</c:v>
                </c:pt>
                <c:pt idx="2">
                  <c:v>127.19</c:v>
                </c:pt>
                <c:pt idx="3">
                  <c:v>125.25</c:v>
                </c:pt>
                <c:pt idx="4">
                  <c:v>116.08</c:v>
                </c:pt>
              </c:numCache>
            </c:numRef>
          </c:val>
          <c:extLst>
            <c:ext xmlns:c16="http://schemas.microsoft.com/office/drawing/2014/chart" uri="{C3380CC4-5D6E-409C-BE32-E72D297353CC}">
              <c16:uniqueId val="{00000000-677C-4406-A925-65DFA69707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677C-4406-A925-65DFA69707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榛東村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14588</v>
      </c>
      <c r="AM8" s="61"/>
      <c r="AN8" s="61"/>
      <c r="AO8" s="61"/>
      <c r="AP8" s="61"/>
      <c r="AQ8" s="61"/>
      <c r="AR8" s="61"/>
      <c r="AS8" s="61"/>
      <c r="AT8" s="52">
        <f>データ!$S$6</f>
        <v>27.92</v>
      </c>
      <c r="AU8" s="53"/>
      <c r="AV8" s="53"/>
      <c r="AW8" s="53"/>
      <c r="AX8" s="53"/>
      <c r="AY8" s="53"/>
      <c r="AZ8" s="53"/>
      <c r="BA8" s="53"/>
      <c r="BB8" s="54">
        <f>データ!$T$6</f>
        <v>522.49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76.73</v>
      </c>
      <c r="J10" s="53"/>
      <c r="K10" s="53"/>
      <c r="L10" s="53"/>
      <c r="M10" s="53"/>
      <c r="N10" s="53"/>
      <c r="O10" s="64"/>
      <c r="P10" s="54">
        <f>データ!$P$6</f>
        <v>99.9</v>
      </c>
      <c r="Q10" s="54"/>
      <c r="R10" s="54"/>
      <c r="S10" s="54"/>
      <c r="T10" s="54"/>
      <c r="U10" s="54"/>
      <c r="V10" s="54"/>
      <c r="W10" s="61">
        <f>データ!$Q$6</f>
        <v>2750</v>
      </c>
      <c r="X10" s="61"/>
      <c r="Y10" s="61"/>
      <c r="Z10" s="61"/>
      <c r="AA10" s="61"/>
      <c r="AB10" s="61"/>
      <c r="AC10" s="61"/>
      <c r="AD10" s="2"/>
      <c r="AE10" s="2"/>
      <c r="AF10" s="2"/>
      <c r="AG10" s="2"/>
      <c r="AH10" s="4"/>
      <c r="AI10" s="4"/>
      <c r="AJ10" s="4"/>
      <c r="AK10" s="4"/>
      <c r="AL10" s="61">
        <f>データ!$U$6</f>
        <v>14481</v>
      </c>
      <c r="AM10" s="61"/>
      <c r="AN10" s="61"/>
      <c r="AO10" s="61"/>
      <c r="AP10" s="61"/>
      <c r="AQ10" s="61"/>
      <c r="AR10" s="61"/>
      <c r="AS10" s="61"/>
      <c r="AT10" s="52">
        <f>データ!$V$6</f>
        <v>17</v>
      </c>
      <c r="AU10" s="53"/>
      <c r="AV10" s="53"/>
      <c r="AW10" s="53"/>
      <c r="AX10" s="53"/>
      <c r="AY10" s="53"/>
      <c r="AZ10" s="53"/>
      <c r="BA10" s="53"/>
      <c r="BB10" s="54">
        <f>データ!$W$6</f>
        <v>851.82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UF65Ns6Jfzvch2RYh2i5w2BElVO5eVsVNlLnqCVCj2/fI9h1gchrvOm2p0HWXkIwOwuXSiLxBKlV7VnufQr1A==" saltValue="QiPI0+jW8lTnLZjM80NV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103446</v>
      </c>
      <c r="D6" s="34">
        <f t="shared" si="3"/>
        <v>46</v>
      </c>
      <c r="E6" s="34">
        <f t="shared" si="3"/>
        <v>1</v>
      </c>
      <c r="F6" s="34">
        <f t="shared" si="3"/>
        <v>0</v>
      </c>
      <c r="G6" s="34">
        <f t="shared" si="3"/>
        <v>1</v>
      </c>
      <c r="H6" s="34" t="str">
        <f t="shared" si="3"/>
        <v>群馬県　榛東村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76.73</v>
      </c>
      <c r="P6" s="35">
        <f t="shared" si="3"/>
        <v>99.9</v>
      </c>
      <c r="Q6" s="35">
        <f t="shared" si="3"/>
        <v>2750</v>
      </c>
      <c r="R6" s="35">
        <f t="shared" si="3"/>
        <v>14588</v>
      </c>
      <c r="S6" s="35">
        <f t="shared" si="3"/>
        <v>27.92</v>
      </c>
      <c r="T6" s="35">
        <f t="shared" si="3"/>
        <v>522.49</v>
      </c>
      <c r="U6" s="35">
        <f t="shared" si="3"/>
        <v>14481</v>
      </c>
      <c r="V6" s="35">
        <f t="shared" si="3"/>
        <v>17</v>
      </c>
      <c r="W6" s="35">
        <f t="shared" si="3"/>
        <v>851.82</v>
      </c>
      <c r="X6" s="36">
        <f>IF(X7="",NA(),X7)</f>
        <v>114.11</v>
      </c>
      <c r="Y6" s="36">
        <f t="shared" ref="Y6:AG6" si="4">IF(Y7="",NA(),Y7)</f>
        <v>121.16</v>
      </c>
      <c r="Z6" s="36">
        <f t="shared" si="4"/>
        <v>112.83</v>
      </c>
      <c r="AA6" s="36">
        <f t="shared" si="4"/>
        <v>114.58</v>
      </c>
      <c r="AB6" s="36">
        <f t="shared" si="4"/>
        <v>121.44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162.65</v>
      </c>
      <c r="AU6" s="36">
        <f t="shared" ref="AU6:BC6" si="6">IF(AU7="",NA(),AU7)</f>
        <v>173.19</v>
      </c>
      <c r="AV6" s="36">
        <f t="shared" si="6"/>
        <v>182.21</v>
      </c>
      <c r="AW6" s="36">
        <f t="shared" si="6"/>
        <v>188.55</v>
      </c>
      <c r="AX6" s="36">
        <f t="shared" si="6"/>
        <v>200.99</v>
      </c>
      <c r="AY6" s="36">
        <f t="shared" si="6"/>
        <v>388.67</v>
      </c>
      <c r="AZ6" s="36">
        <f t="shared" si="6"/>
        <v>355.27</v>
      </c>
      <c r="BA6" s="36">
        <f t="shared" si="6"/>
        <v>359.7</v>
      </c>
      <c r="BB6" s="36">
        <f t="shared" si="6"/>
        <v>362.93</v>
      </c>
      <c r="BC6" s="36">
        <f t="shared" si="6"/>
        <v>371.81</v>
      </c>
      <c r="BD6" s="35" t="str">
        <f>IF(BD7="","",IF(BD7="-","【-】","【"&amp;SUBSTITUTE(TEXT(BD7,"#,##0.00"),"-","△")&amp;"】"))</f>
        <v>【260.31】</v>
      </c>
      <c r="BE6" s="36">
        <f>IF(BE7="",NA(),BE7)</f>
        <v>170.61</v>
      </c>
      <c r="BF6" s="36">
        <f t="shared" ref="BF6:BN6" si="7">IF(BF7="",NA(),BF7)</f>
        <v>157.93</v>
      </c>
      <c r="BG6" s="36">
        <f t="shared" si="7"/>
        <v>145.03</v>
      </c>
      <c r="BH6" s="36">
        <f t="shared" si="7"/>
        <v>132.03</v>
      </c>
      <c r="BI6" s="36">
        <f t="shared" si="7"/>
        <v>119</v>
      </c>
      <c r="BJ6" s="36">
        <f t="shared" si="7"/>
        <v>422.5</v>
      </c>
      <c r="BK6" s="36">
        <f t="shared" si="7"/>
        <v>458.27</v>
      </c>
      <c r="BL6" s="36">
        <f t="shared" si="7"/>
        <v>447.01</v>
      </c>
      <c r="BM6" s="36">
        <f t="shared" si="7"/>
        <v>439.05</v>
      </c>
      <c r="BN6" s="36">
        <f t="shared" si="7"/>
        <v>465.85</v>
      </c>
      <c r="BO6" s="35" t="str">
        <f>IF(BO7="","",IF(BO7="-","【-】","【"&amp;SUBSTITUTE(TEXT(BO7,"#,##0.00"),"-","△")&amp;"】"))</f>
        <v>【275.67】</v>
      </c>
      <c r="BP6" s="36">
        <f>IF(BP7="",NA(),BP7)</f>
        <v>108.7</v>
      </c>
      <c r="BQ6" s="36">
        <f t="shared" ref="BQ6:BY6" si="8">IF(BQ7="",NA(),BQ7)</f>
        <v>115.95</v>
      </c>
      <c r="BR6" s="36">
        <f t="shared" si="8"/>
        <v>108.75</v>
      </c>
      <c r="BS6" s="36">
        <f t="shared" si="8"/>
        <v>110.48</v>
      </c>
      <c r="BT6" s="36">
        <f t="shared" si="8"/>
        <v>119.17</v>
      </c>
      <c r="BU6" s="36">
        <f t="shared" si="8"/>
        <v>101.64</v>
      </c>
      <c r="BV6" s="36">
        <f t="shared" si="8"/>
        <v>96.77</v>
      </c>
      <c r="BW6" s="36">
        <f t="shared" si="8"/>
        <v>95.81</v>
      </c>
      <c r="BX6" s="36">
        <f t="shared" si="8"/>
        <v>95.26</v>
      </c>
      <c r="BY6" s="36">
        <f t="shared" si="8"/>
        <v>92.39</v>
      </c>
      <c r="BZ6" s="35" t="str">
        <f>IF(BZ7="","",IF(BZ7="-","【-】","【"&amp;SUBSTITUTE(TEXT(BZ7,"#,##0.00"),"-","△")&amp;"】"))</f>
        <v>【100.05】</v>
      </c>
      <c r="CA6" s="36">
        <f>IF(CA7="",NA(),CA7)</f>
        <v>127.24</v>
      </c>
      <c r="CB6" s="36">
        <f t="shared" ref="CB6:CJ6" si="9">IF(CB7="",NA(),CB7)</f>
        <v>119.28</v>
      </c>
      <c r="CC6" s="36">
        <f t="shared" si="9"/>
        <v>127.19</v>
      </c>
      <c r="CD6" s="36">
        <f t="shared" si="9"/>
        <v>125.25</v>
      </c>
      <c r="CE6" s="36">
        <f t="shared" si="9"/>
        <v>116.08</v>
      </c>
      <c r="CF6" s="36">
        <f t="shared" si="9"/>
        <v>179.16</v>
      </c>
      <c r="CG6" s="36">
        <f t="shared" si="9"/>
        <v>187.18</v>
      </c>
      <c r="CH6" s="36">
        <f t="shared" si="9"/>
        <v>189.58</v>
      </c>
      <c r="CI6" s="36">
        <f t="shared" si="9"/>
        <v>192.82</v>
      </c>
      <c r="CJ6" s="36">
        <f t="shared" si="9"/>
        <v>192.98</v>
      </c>
      <c r="CK6" s="35" t="str">
        <f>IF(CK7="","",IF(CK7="-","【-】","【"&amp;SUBSTITUTE(TEXT(CK7,"#,##0.00"),"-","△")&amp;"】"))</f>
        <v>【166.40】</v>
      </c>
      <c r="CL6" s="36">
        <f>IF(CL7="",NA(),CL7)</f>
        <v>55.56</v>
      </c>
      <c r="CM6" s="36">
        <f t="shared" ref="CM6:CU6" si="10">IF(CM7="",NA(),CM7)</f>
        <v>54.43</v>
      </c>
      <c r="CN6" s="36">
        <f t="shared" si="10"/>
        <v>54.65</v>
      </c>
      <c r="CO6" s="36">
        <f t="shared" si="10"/>
        <v>58.77</v>
      </c>
      <c r="CP6" s="36">
        <f t="shared" si="10"/>
        <v>55.34</v>
      </c>
      <c r="CQ6" s="36">
        <f t="shared" si="10"/>
        <v>54.24</v>
      </c>
      <c r="CR6" s="36">
        <f t="shared" si="10"/>
        <v>55.88</v>
      </c>
      <c r="CS6" s="36">
        <f t="shared" si="10"/>
        <v>55.22</v>
      </c>
      <c r="CT6" s="36">
        <f t="shared" si="10"/>
        <v>54.05</v>
      </c>
      <c r="CU6" s="36">
        <f t="shared" si="10"/>
        <v>54.43</v>
      </c>
      <c r="CV6" s="35" t="str">
        <f>IF(CV7="","",IF(CV7="-","【-】","【"&amp;SUBSTITUTE(TEXT(CV7,"#,##0.00"),"-","△")&amp;"】"))</f>
        <v>【60.69】</v>
      </c>
      <c r="CW6" s="36">
        <f>IF(CW7="",NA(),CW7)</f>
        <v>74.47</v>
      </c>
      <c r="CX6" s="36">
        <f t="shared" ref="CX6:DF6" si="11">IF(CX7="",NA(),CX7)</f>
        <v>77.349999999999994</v>
      </c>
      <c r="CY6" s="36">
        <f t="shared" si="11"/>
        <v>77.290000000000006</v>
      </c>
      <c r="CZ6" s="36">
        <f t="shared" si="11"/>
        <v>71.77</v>
      </c>
      <c r="DA6" s="36">
        <f t="shared" si="11"/>
        <v>77.83</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49.45</v>
      </c>
      <c r="DI6" s="36">
        <f t="shared" ref="DI6:DQ6" si="12">IF(DI7="",NA(),DI7)</f>
        <v>51.62</v>
      </c>
      <c r="DJ6" s="36">
        <f t="shared" si="12"/>
        <v>53.81</v>
      </c>
      <c r="DK6" s="36">
        <f t="shared" si="12"/>
        <v>55.81</v>
      </c>
      <c r="DL6" s="36">
        <f t="shared" si="12"/>
        <v>57.87</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6">
        <f t="shared" si="13"/>
        <v>16.670000000000002</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0.15</v>
      </c>
      <c r="EE6" s="36">
        <f t="shared" ref="EE6:EM6" si="14">IF(EE7="",NA(),EE7)</f>
        <v>0.36</v>
      </c>
      <c r="EF6" s="35">
        <f t="shared" si="14"/>
        <v>0</v>
      </c>
      <c r="EG6" s="36">
        <f t="shared" si="14"/>
        <v>0.4</v>
      </c>
      <c r="EH6" s="36">
        <f t="shared" si="14"/>
        <v>7.0000000000000007E-2</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2">
      <c r="A7" s="29"/>
      <c r="B7" s="38">
        <v>2020</v>
      </c>
      <c r="C7" s="38">
        <v>103446</v>
      </c>
      <c r="D7" s="38">
        <v>46</v>
      </c>
      <c r="E7" s="38">
        <v>1</v>
      </c>
      <c r="F7" s="38">
        <v>0</v>
      </c>
      <c r="G7" s="38">
        <v>1</v>
      </c>
      <c r="H7" s="38" t="s">
        <v>92</v>
      </c>
      <c r="I7" s="38" t="s">
        <v>93</v>
      </c>
      <c r="J7" s="38" t="s">
        <v>94</v>
      </c>
      <c r="K7" s="38" t="s">
        <v>95</v>
      </c>
      <c r="L7" s="38" t="s">
        <v>96</v>
      </c>
      <c r="M7" s="38" t="s">
        <v>97</v>
      </c>
      <c r="N7" s="39" t="s">
        <v>98</v>
      </c>
      <c r="O7" s="39">
        <v>76.73</v>
      </c>
      <c r="P7" s="39">
        <v>99.9</v>
      </c>
      <c r="Q7" s="39">
        <v>2750</v>
      </c>
      <c r="R7" s="39">
        <v>14588</v>
      </c>
      <c r="S7" s="39">
        <v>27.92</v>
      </c>
      <c r="T7" s="39">
        <v>522.49</v>
      </c>
      <c r="U7" s="39">
        <v>14481</v>
      </c>
      <c r="V7" s="39">
        <v>17</v>
      </c>
      <c r="W7" s="39">
        <v>851.82</v>
      </c>
      <c r="X7" s="39">
        <v>114.11</v>
      </c>
      <c r="Y7" s="39">
        <v>121.16</v>
      </c>
      <c r="Z7" s="39">
        <v>112.83</v>
      </c>
      <c r="AA7" s="39">
        <v>114.58</v>
      </c>
      <c r="AB7" s="39">
        <v>121.44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162.65</v>
      </c>
      <c r="AU7" s="39">
        <v>173.19</v>
      </c>
      <c r="AV7" s="39">
        <v>182.21</v>
      </c>
      <c r="AW7" s="39">
        <v>188.55</v>
      </c>
      <c r="AX7" s="39">
        <v>200.99</v>
      </c>
      <c r="AY7" s="39">
        <v>388.67</v>
      </c>
      <c r="AZ7" s="39">
        <v>355.27</v>
      </c>
      <c r="BA7" s="39">
        <v>359.7</v>
      </c>
      <c r="BB7" s="39">
        <v>362.93</v>
      </c>
      <c r="BC7" s="39">
        <v>371.81</v>
      </c>
      <c r="BD7" s="39">
        <v>260.31</v>
      </c>
      <c r="BE7" s="39">
        <v>170.61</v>
      </c>
      <c r="BF7" s="39">
        <v>157.93</v>
      </c>
      <c r="BG7" s="39">
        <v>145.03</v>
      </c>
      <c r="BH7" s="39">
        <v>132.03</v>
      </c>
      <c r="BI7" s="39">
        <v>119</v>
      </c>
      <c r="BJ7" s="39">
        <v>422.5</v>
      </c>
      <c r="BK7" s="39">
        <v>458.27</v>
      </c>
      <c r="BL7" s="39">
        <v>447.01</v>
      </c>
      <c r="BM7" s="39">
        <v>439.05</v>
      </c>
      <c r="BN7" s="39">
        <v>465.85</v>
      </c>
      <c r="BO7" s="39">
        <v>275.67</v>
      </c>
      <c r="BP7" s="39">
        <v>108.7</v>
      </c>
      <c r="BQ7" s="39">
        <v>115.95</v>
      </c>
      <c r="BR7" s="39">
        <v>108.75</v>
      </c>
      <c r="BS7" s="39">
        <v>110.48</v>
      </c>
      <c r="BT7" s="39">
        <v>119.17</v>
      </c>
      <c r="BU7" s="39">
        <v>101.64</v>
      </c>
      <c r="BV7" s="39">
        <v>96.77</v>
      </c>
      <c r="BW7" s="39">
        <v>95.81</v>
      </c>
      <c r="BX7" s="39">
        <v>95.26</v>
      </c>
      <c r="BY7" s="39">
        <v>92.39</v>
      </c>
      <c r="BZ7" s="39">
        <v>100.05</v>
      </c>
      <c r="CA7" s="39">
        <v>127.24</v>
      </c>
      <c r="CB7" s="39">
        <v>119.28</v>
      </c>
      <c r="CC7" s="39">
        <v>127.19</v>
      </c>
      <c r="CD7" s="39">
        <v>125.25</v>
      </c>
      <c r="CE7" s="39">
        <v>116.08</v>
      </c>
      <c r="CF7" s="39">
        <v>179.16</v>
      </c>
      <c r="CG7" s="39">
        <v>187.18</v>
      </c>
      <c r="CH7" s="39">
        <v>189.58</v>
      </c>
      <c r="CI7" s="39">
        <v>192.82</v>
      </c>
      <c r="CJ7" s="39">
        <v>192.98</v>
      </c>
      <c r="CK7" s="39">
        <v>166.4</v>
      </c>
      <c r="CL7" s="39">
        <v>55.56</v>
      </c>
      <c r="CM7" s="39">
        <v>54.43</v>
      </c>
      <c r="CN7" s="39">
        <v>54.65</v>
      </c>
      <c r="CO7" s="39">
        <v>58.77</v>
      </c>
      <c r="CP7" s="39">
        <v>55.34</v>
      </c>
      <c r="CQ7" s="39">
        <v>54.24</v>
      </c>
      <c r="CR7" s="39">
        <v>55.88</v>
      </c>
      <c r="CS7" s="39">
        <v>55.22</v>
      </c>
      <c r="CT7" s="39">
        <v>54.05</v>
      </c>
      <c r="CU7" s="39">
        <v>54.43</v>
      </c>
      <c r="CV7" s="39">
        <v>60.69</v>
      </c>
      <c r="CW7" s="39">
        <v>74.47</v>
      </c>
      <c r="CX7" s="39">
        <v>77.349999999999994</v>
      </c>
      <c r="CY7" s="39">
        <v>77.290000000000006</v>
      </c>
      <c r="CZ7" s="39">
        <v>71.77</v>
      </c>
      <c r="DA7" s="39">
        <v>77.83</v>
      </c>
      <c r="DB7" s="39">
        <v>81.680000000000007</v>
      </c>
      <c r="DC7" s="39">
        <v>80.989999999999995</v>
      </c>
      <c r="DD7" s="39">
        <v>80.930000000000007</v>
      </c>
      <c r="DE7" s="39">
        <v>80.510000000000005</v>
      </c>
      <c r="DF7" s="39">
        <v>79.44</v>
      </c>
      <c r="DG7" s="39">
        <v>89.82</v>
      </c>
      <c r="DH7" s="39">
        <v>49.45</v>
      </c>
      <c r="DI7" s="39">
        <v>51.62</v>
      </c>
      <c r="DJ7" s="39">
        <v>53.81</v>
      </c>
      <c r="DK7" s="39">
        <v>55.81</v>
      </c>
      <c r="DL7" s="39">
        <v>57.87</v>
      </c>
      <c r="DM7" s="39">
        <v>48.14</v>
      </c>
      <c r="DN7" s="39">
        <v>46.61</v>
      </c>
      <c r="DO7" s="39">
        <v>47.97</v>
      </c>
      <c r="DP7" s="39">
        <v>49.12</v>
      </c>
      <c r="DQ7" s="39">
        <v>49.39</v>
      </c>
      <c r="DR7" s="39">
        <v>50.19</v>
      </c>
      <c r="DS7" s="39">
        <v>0</v>
      </c>
      <c r="DT7" s="39">
        <v>0</v>
      </c>
      <c r="DU7" s="39">
        <v>0</v>
      </c>
      <c r="DV7" s="39">
        <v>0</v>
      </c>
      <c r="DW7" s="39">
        <v>16.670000000000002</v>
      </c>
      <c r="DX7" s="39">
        <v>11.13</v>
      </c>
      <c r="DY7" s="39">
        <v>10.84</v>
      </c>
      <c r="DZ7" s="39">
        <v>15.33</v>
      </c>
      <c r="EA7" s="39">
        <v>16.760000000000002</v>
      </c>
      <c r="EB7" s="39">
        <v>18.57</v>
      </c>
      <c r="EC7" s="39">
        <v>20.63</v>
      </c>
      <c r="ED7" s="39">
        <v>0.15</v>
      </c>
      <c r="EE7" s="39">
        <v>0.36</v>
      </c>
      <c r="EF7" s="39">
        <v>0</v>
      </c>
      <c r="EG7" s="39">
        <v>0.4</v>
      </c>
      <c r="EH7" s="39">
        <v>7.0000000000000007E-2</v>
      </c>
      <c r="EI7" s="39">
        <v>0.47</v>
      </c>
      <c r="EJ7" s="39">
        <v>0.39</v>
      </c>
      <c r="EK7" s="39">
        <v>0.43</v>
      </c>
      <c r="EL7" s="39">
        <v>0.42</v>
      </c>
      <c r="EM7" s="39">
        <v>0.44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2022-02-20T08:09:12Z</cp:lastPrinted>
  <dcterms:created xsi:type="dcterms:W3CDTF">2021-12-03T06:46:01Z</dcterms:created>
  <dcterms:modified xsi:type="dcterms:W3CDTF">2022-02-20T08:09:21Z</dcterms:modified>
  <cp:category/>
</cp:coreProperties>
</file>