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14_吉岡町\"/>
    </mc:Choice>
  </mc:AlternateContent>
  <xr:revisionPtr revIDLastSave="0" documentId="13_ncr:1_{21230B48-0A25-4B75-B9C8-477FEB35764E}" xr6:coauthVersionLast="36" xr6:coauthVersionMax="36" xr10:uidLastSave="{00000000-0000-0000-0000-000000000000}"/>
  <workbookProtection workbookAlgorithmName="SHA-512" workbookHashValue="ayHKlEg5D2u6IU8X9ubnSRdNR9c7afNJDP9Q9mJP9rqg1U5b+TY6QBRDeMcjEPc94/wOJog8SwXKcFttp9Qabg==" workbookSaltValue="kzthX1j/C/r+sgXzVMJte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AL8" i="4" s="1"/>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E85" i="4"/>
  <c r="BB10" i="4"/>
  <c r="W10" i="4"/>
  <c r="I10" i="4"/>
  <c r="B10" i="4"/>
  <c r="AT8" i="4"/>
  <c r="AD8" i="4"/>
  <c r="P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<sst xmlns="http://schemas.openxmlformats.org/spreadsheetml/2006/main" count="228" uniqueCount="113">
  <si>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</si>
  <si>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</si>
  <si>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</si>
  <si>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</si>
  <si>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</si>
  <si>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</si>
  <si>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</si>
  <si>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</si>
  <si>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</si>
  <si>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</si>
  <si>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</si>
  <si>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</si>
  <si>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</si>
  <si>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</si>
  <si>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</si>
  <si>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</si>
  <si>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</si>
  <si>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</si>
  <si>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</si>
  <si>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</si>
  <si>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</si>
  <si>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</si>
  <si>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</si>
  <si>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</si>
  <si>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</si>
  <si>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</si>
  <si>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</si>
  <si>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</si>
  <si>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</si>
  <si>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</si>
  <si>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</si>
  <si>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</si>
  <si>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</si>
  <si>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</si>
  <si>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</si>
  <si>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</si>
  <si>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</si>
  <si>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</si>
  <si>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</si>
  <si>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</si>
  <si>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</si>
  <si>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</si>
  <si>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</si>
  <si>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</si>
  <si>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</si>
  <si>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</si>
  <si>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</si>
  <si>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</si>
  <si>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</si>
  <si>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</si>
  <si>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</si>
  <si>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</si>
  <si>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</si>
  <si>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</si>
  <si>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</si>
  <si>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</si>
  <si>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</si>
  <si>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</si>
  <si>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</si>
  <si>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</si>
  <si>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</si>
  <si>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</si>
  <si>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</si>
  <si>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</si>
  <si>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</si>
  <si>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</si>
  <si>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</si>
  <si>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</si>
  <si>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</si>
  <si>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</si>
  <si>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</si>
  <si>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</si>
  <si>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</si>
  <si>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</si>
  <si>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</si>
  <si>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</si>
  <si>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</si>
  <si>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</si>
  <si>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</si>
  <si>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</si>
  <si>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</si>
  <si>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</si>
  <si>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</si>
  <si>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</si>
  <si>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</si>
  <si>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</si>
  <si>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</si>
  <si>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</si>
  <si>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</si>
  <si>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</si>
  <si>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</si>
  <si>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</si>
  <si>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</si>
  <si>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吉岡町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</si>
  <si>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</si>
  <si>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</si>
  <si>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</si>
  <si>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</si>
  <si>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</si>
  <si>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</si>
  <si>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</si>
  <si>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</si>
  <si>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</si>
  <si>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</si>
  <si>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</si>
  <si>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</si>
  <si>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</si>
  <si>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</si>
  <si>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</si>
  <si>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</si>
  <si>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管路経年化率及び管路更新率と総合的に判断すると、類似団体と比較して低い水準にはありますが、引き続き更新等の財源の確保をしながら、経営を圧迫することなく、施設の更新への投資計画を進めていく必要があります。
②管路経年化率：低い水準を保っており、その背景には耐震性のある管路施設への更新を進めていて、引き続き老朽管の更新を図っていくことになっています。また、保有している管路施設について、耐用年数を把握し、事業費の平準化に考慮し、効果的かつ効率的な更新事業に取り組みます。
③管路更新率：類似団体と比べ低い水準を示していることから、財源の確保や安定的な経営運営が最優先される中、管路施設の全体的な耐用年数を的確に把握した上で、更新のペースをできるだけ平準化し、更新計画を適宜見直す必要があります。</t>
    <rPh sb="48" eb="50">
      <t>スイジュン</t>
    </rPh>
    <rPh sb="262" eb="263">
      <t>ヒク</t>
    </rPh>
    <rPh sb="264" eb="266">
      <t>スイジュン</t>
    </rPh>
    <rPh sb="267" eb="268">
      <t>シメ</t>
    </rPh>
    <phoneticPr fontId="4"/>
  </si>
  <si>
    <t>　本町においては、人口が微増傾向にあり、給水収益の増加の連動に期待しつつも、施設全体の老朽化は着実に進行していると言えます。
　こうした背景を踏まえて、安定的な経営を継続的に図っていくために、中長期的な視点に立ち、老朽化した施設の更新や人口増加に対応した施設の充実を計画的に進めながら、より一層の経営の健全化及び効率化を図る必要があります。
　そのため、平成２８年度に策定したアセットマネジメントの計画、平成３０年度に財政収支及び施設の更新の見通しとのバランスが取れた投資・財政計画を柱とした中長期的な経営の基本計画である経営戦略の策定に取り組み、活用しています。具体的には、老朽管である石綿セメント管を３３０メートルを更新しました。石綿セメント管の残延長の約２，４３０メートルも、自己財源をうまく配分しながら、更新していく予定になります。
　そして、策定した経営戦略に基づき、着実に計画を実践していくことが安定的かつ継続的な経営に結び付くものと考えています。</t>
    <rPh sb="392" eb="394">
      <t>ケイカク</t>
    </rPh>
    <rPh sb="413" eb="415">
      <t>ケイエイ</t>
    </rPh>
    <rPh sb="416" eb="417">
      <t>ムス</t>
    </rPh>
    <rPh sb="418" eb="419">
      <t>ツ</t>
    </rPh>
    <rPh sb="423" eb="424">
      <t>カンガ</t>
    </rPh>
    <phoneticPr fontId="4"/>
  </si>
  <si>
    <t>①経常収支比率：昨年度に引き続き、１００％以上であるものの、類似団体平均値は下回っていることからも、油断はできず、費用のより一層の削減はもちろんのこと、施設の更新への投資も、確実に財源の確保を図りつつ、財源を圧迫しないように、計画的に更新していきます。
②累積欠損金比率：０％を示し、水道使用料としての給水収益の増加傾向が担保されているわけではないことから安心はできず、将来の見通しを踏まえた計画性のある安定的な事業の展開が必要になります。
③流動比率：１００％を上回っていますが、今後施設の更新に際しては企業債といった借入金に頼らざるを得なくなる可能性があります。また、類似団体との比較によると、資産が十分にあるとは言えない状況になります。
④企業債残高対給水収益比率：水道管路施設の更新へ投資をしつつも、順調に企業債の残高を減らしていることから、投資の規模が適切であると考えられます。また、類似団体と比較して、低い水準ではありますが、料金の水準が適正かを検証し、複数の角度から改善を図っていく必要があります。
⑤料金回収率：１００％を下回っていることから、給水費用が給水収益で賄うことができていないため、更なる費用の削減はもちろん、財政収支計画及び施設の更新計画の両面からバランスの取れた健全な経営の改善が必要になります。
⑥給水原価：類似団体と比較して低いことが読み取れます。料金回収率など更なる向上のため、複数の指標を用い、管路施設の更新等の投資をより効率的に見直し、維持管理費の削減につなげていく必要もあります。
⑦施設利用率：類似団体と比較すると上回っているものの、将来の施設の更新において、適切な施設の規模とするため、本町内における施設を小さくしたり、機能を縮小させたり、さらに広域化及び共同化を視野に入れた検討の必要性があります。
⑧有収率：類似団体と比較して高いことが読み取れるものの、１００％には開きがあることから、給水される水量が収益に結び付いていないため、漏水の事故が発生したら、即復旧させるなど無駄にさせない対策をより一層図っていきます。</t>
    <rPh sb="8" eb="11">
      <t>サクネンド</t>
    </rPh>
    <rPh sb="12" eb="13">
      <t>ヒ</t>
    </rPh>
    <rPh sb="14" eb="15">
      <t>ツヅ</t>
    </rPh>
    <rPh sb="30" eb="32">
      <t>ルイジ</t>
    </rPh>
    <rPh sb="32" eb="34">
      <t>ダンタイ</t>
    </rPh>
    <rPh sb="241" eb="243">
      <t>コンゴ</t>
    </rPh>
    <rPh sb="249" eb="250">
      <t>サイ</t>
    </rPh>
    <rPh sb="264" eb="265">
      <t>タヨ</t>
    </rPh>
    <rPh sb="269" eb="270">
      <t>エ</t>
    </rPh>
    <rPh sb="274" eb="277">
      <t>カノウセイ</t>
    </rPh>
    <rPh sb="387" eb="388">
      <t>カンガ</t>
    </rPh>
    <rPh sb="621" eb="623">
      <t>コウシン</t>
    </rPh>
    <rPh sb="788" eb="789">
      <t>タカ</t>
    </rPh>
    <rPh sb="793" eb="794">
      <t>ヨ</t>
    </rPh>
    <rPh sb="795" eb="796">
      <t>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</si>
</sst>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0.56000000000000005</c:v>
                </c:pt>
                <c:pt idx="1">
                  <c:v>1.29</c:v>
                </c:pt>
                <c:pt idx="2">
                  <c:v>1.46</c:v>
                </c:pt>
                <c:pt idx="3">
                  <c:v>1.78</c:v>
                </c:pt>
                <c:pt idx="4">
                  <c:v>0.4</c:v>
                </c:pt>
              </c:numCache>
            </c:numRef>
          </c:val>
          <c:extLst>
            <c:ext xmlns:c16="http://schemas.microsoft.com/office/drawing/2014/chart" uri="{C3380CC4-5D6E-409C-BE32-E72D297353CC}">
              <c16:uniqueId val="{00000000-53AF-40F5-B504-A396E05370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53AF-40F5-B504-A396E05370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103.05</c:v>
                </c:pt>
                <c:pt idx="1">
                  <c:v>104.91</c:v>
                </c:pt>
                <c:pt idx="2">
                  <c:v>105.23</c:v>
                </c:pt>
                <c:pt idx="3">
                  <c:v>105.3</c:v>
                </c:pt>
                <c:pt idx="4">
                  <c:v>104.26</c:v>
                </c:pt>
              </c:numCache>
            </c:numRef>
          </c:val>
          <c:extLst>
            <c:ext xmlns:c16="http://schemas.microsoft.com/office/drawing/2014/chart" uri="{C3380CC4-5D6E-409C-BE32-E72D297353CC}">
              <c16:uniqueId val="{00000000-7F86-4246-888B-9B0BC588EA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7F86-4246-888B-9B0BC588EA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42.65</c:v>
                </c:pt>
                <c:pt idx="1">
                  <c:v>43.73</c:v>
                </c:pt>
                <c:pt idx="2">
                  <c:v>44.65</c:v>
                </c:pt>
                <c:pt idx="3">
                  <c:v>45.33</c:v>
                </c:pt>
                <c:pt idx="4">
                  <c:v>46.98</c:v>
                </c:pt>
              </c:numCache>
            </c:numRef>
          </c:val>
          <c:extLst>
            <c:ext xmlns:c16="http://schemas.microsoft.com/office/drawing/2014/chart" uri="{C3380CC4-5D6E-409C-BE32-E72D297353CC}">
              <c16:uniqueId val="{00000000-6062-4A21-860C-D262EC9207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6062-4A21-860C-D262EC9207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6.77</c:v>
                </c:pt>
                <c:pt idx="1">
                  <c:v>5.62</c:v>
                </c:pt>
                <c:pt idx="2">
                  <c:v>5.38</c:v>
                </c:pt>
                <c:pt idx="3">
                  <c:v>4.42</c:v>
                </c:pt>
                <c:pt idx="4">
                  <c:v>4.07</c:v>
                </c:pt>
              </c:numCache>
            </c:numRef>
          </c:val>
          <c:extLst>
            <c:ext xmlns:c16="http://schemas.microsoft.com/office/drawing/2014/chart" uri="{C3380CC4-5D6E-409C-BE32-E72D297353CC}">
              <c16:uniqueId val="{00000000-2F26-47CF-8B98-60ABF1E603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2F26-47CF-8B98-60ABF1E603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00-4BB7-A711-13A21665EB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2000-4BB7-A711-13A21665EB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206.51</c:v>
                </c:pt>
                <c:pt idx="1">
                  <c:v>187.16</c:v>
                </c:pt>
                <c:pt idx="2">
                  <c:v>176.44</c:v>
                </c:pt>
                <c:pt idx="3">
                  <c:v>161.25</c:v>
                </c:pt>
                <c:pt idx="4">
                  <c:v>225.97</c:v>
                </c:pt>
              </c:numCache>
            </c:numRef>
          </c:val>
          <c:extLst>
            <c:ext xmlns:c16="http://schemas.microsoft.com/office/drawing/2014/chart" uri="{C3380CC4-5D6E-409C-BE32-E72D297353CC}">
              <c16:uniqueId val="{00000000-2DA5-4374-B990-17C2A4977A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2DA5-4374-B990-17C2A4977A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379.61</c:v>
                </c:pt>
                <c:pt idx="1">
                  <c:v>352.68</c:v>
                </c:pt>
                <c:pt idx="2">
                  <c:v>329.09</c:v>
                </c:pt>
                <c:pt idx="3">
                  <c:v>311.31</c:v>
                </c:pt>
                <c:pt idx="4">
                  <c:v>279.45999999999998</c:v>
                </c:pt>
              </c:numCache>
            </c:numRef>
          </c:val>
          <c:extLst>
            <c:ext xmlns:c16="http://schemas.microsoft.com/office/drawing/2014/chart" uri="{C3380CC4-5D6E-409C-BE32-E72D297353CC}">
              <c16:uniqueId val="{00000000-40FC-4A82-A3CF-815521450C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40FC-4A82-A3CF-815521450C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93.34</c:v>
                </c:pt>
                <c:pt idx="1">
                  <c:v>95.7</c:v>
                </c:pt>
                <c:pt idx="2">
                  <c:v>95.33</c:v>
                </c:pt>
                <c:pt idx="3">
                  <c:v>96.44</c:v>
                </c:pt>
                <c:pt idx="4">
                  <c:v>95.87</c:v>
                </c:pt>
              </c:numCache>
            </c:numRef>
          </c:val>
          <c:extLst>
            <c:ext xmlns:c16="http://schemas.microsoft.com/office/drawing/2014/chart" uri="{C3380CC4-5D6E-409C-BE32-E72D297353CC}">
              <c16:uniqueId val="{00000000-59AF-4770-B209-25369EE25A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59AF-4770-B209-25369EE25A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141.22</c:v>
                </c:pt>
                <c:pt idx="1">
                  <c:v>137.5</c:v>
                </c:pt>
                <c:pt idx="2">
                  <c:v>137.97999999999999</c:v>
                </c:pt>
                <c:pt idx="3">
                  <c:v>136.06</c:v>
                </c:pt>
                <c:pt idx="4">
                  <c:v>136.37</c:v>
                </c:pt>
              </c:numCache>
            </c:numRef>
          </c:val>
          <c:extLst>
            <c:ext xmlns:c16="http://schemas.microsoft.com/office/drawing/2014/chart" uri="{C3380CC4-5D6E-409C-BE32-E72D297353CC}">
              <c16:uniqueId val="{00000000-3D62-42F3-942C-037EF43E57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3D62-42F3-942C-037EF43E57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63.41</c:v>
                </c:pt>
                <c:pt idx="1">
                  <c:v>65.650000000000006</c:v>
                </c:pt>
                <c:pt idx="2">
                  <c:v>64.48</c:v>
                </c:pt>
                <c:pt idx="3">
                  <c:v>60.35</c:v>
                </c:pt>
                <c:pt idx="4">
                  <c:v>62.44</c:v>
                </c:pt>
              </c:numCache>
            </c:numRef>
          </c:val>
          <c:extLst>
            <c:ext xmlns:c16="http://schemas.microsoft.com/office/drawing/2014/chart" uri="{C3380CC4-5D6E-409C-BE32-E72D297353CC}">
              <c16:uniqueId val="{00000000-2EC5-41C9-A0D3-B6D31CB6D2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2EC5-41C9-A0D3-B6D31CB6D2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82.32</c:v>
                </c:pt>
                <c:pt idx="1">
                  <c:v>80.290000000000006</c:v>
                </c:pt>
                <c:pt idx="2">
                  <c:v>82.13</c:v>
                </c:pt>
                <c:pt idx="3">
                  <c:v>86.36</c:v>
                </c:pt>
                <c:pt idx="4">
                  <c:v>86.49</c:v>
                </c:pt>
              </c:numCache>
            </c:numRef>
          </c:val>
          <c:extLst>
            <c:ext xmlns:c16="http://schemas.microsoft.com/office/drawing/2014/chart" uri="{C3380CC4-5D6E-409C-BE32-E72D297353CC}">
              <c16:uniqueId val="{00000000-53D9-43EF-81E8-C3DD06E5F48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53D9-43EF-81E8-C3DD06E5F48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吉岡町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21808</v>
      </c>
      <c r="AM8" s="61"/>
      <c r="AN8" s="61"/>
      <c r="AO8" s="61"/>
      <c r="AP8" s="61"/>
      <c r="AQ8" s="61"/>
      <c r="AR8" s="61"/>
      <c r="AS8" s="61"/>
      <c r="AT8" s="52">
        <f>データ!$S$6</f>
        <v>20.46</v>
      </c>
      <c r="AU8" s="53"/>
      <c r="AV8" s="53"/>
      <c r="AW8" s="53"/>
      <c r="AX8" s="53"/>
      <c r="AY8" s="53"/>
      <c r="AZ8" s="53"/>
      <c r="BA8" s="53"/>
      <c r="BB8" s="54">
        <f>データ!$T$6</f>
        <v>1065.8800000000001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74.91</v>
      </c>
      <c r="J10" s="53"/>
      <c r="K10" s="53"/>
      <c r="L10" s="53"/>
      <c r="M10" s="53"/>
      <c r="N10" s="53"/>
      <c r="O10" s="64"/>
      <c r="P10" s="54">
        <f>データ!$P$6</f>
        <v>99.6</v>
      </c>
      <c r="Q10" s="54"/>
      <c r="R10" s="54"/>
      <c r="S10" s="54"/>
      <c r="T10" s="54"/>
      <c r="U10" s="54"/>
      <c r="V10" s="54"/>
      <c r="W10" s="61">
        <f>データ!$Q$6</f>
        <v>2497</v>
      </c>
      <c r="X10" s="61"/>
      <c r="Y10" s="61"/>
      <c r="Z10" s="61"/>
      <c r="AA10" s="61"/>
      <c r="AB10" s="61"/>
      <c r="AC10" s="61"/>
      <c r="AD10" s="2"/>
      <c r="AE10" s="2"/>
      <c r="AF10" s="2"/>
      <c r="AG10" s="2"/>
      <c r="AH10" s="4"/>
      <c r="AI10" s="4"/>
      <c r="AJ10" s="4"/>
      <c r="AK10" s="4"/>
      <c r="AL10" s="61">
        <f>データ!$U$6</f>
        <v>21758</v>
      </c>
      <c r="AM10" s="61"/>
      <c r="AN10" s="61"/>
      <c r="AO10" s="61"/>
      <c r="AP10" s="61"/>
      <c r="AQ10" s="61"/>
      <c r="AR10" s="61"/>
      <c r="AS10" s="61"/>
      <c r="AT10" s="52">
        <f>データ!$V$6</f>
        <v>20.46</v>
      </c>
      <c r="AU10" s="53"/>
      <c r="AV10" s="53"/>
      <c r="AW10" s="53"/>
      <c r="AX10" s="53"/>
      <c r="AY10" s="53"/>
      <c r="AZ10" s="53"/>
      <c r="BA10" s="53"/>
      <c r="BB10" s="54">
        <f>データ!$W$6</f>
        <v>1063.44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110</v>
      </c>
      <c r="BM47" s="99"/>
      <c r="BN47" s="99"/>
      <c r="BO47" s="99"/>
      <c r="BP47" s="99"/>
      <c r="BQ47" s="99"/>
      <c r="BR47" s="99"/>
      <c r="BS47" s="99"/>
      <c r="BT47" s="99"/>
      <c r="BU47" s="99"/>
      <c r="BV47" s="99"/>
      <c r="BW47" s="99"/>
      <c r="BX47" s="99"/>
      <c r="BY47" s="99"/>
      <c r="BZ47" s="10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8"/>
      <c r="BM60" s="99"/>
      <c r="BN60" s="99"/>
      <c r="BO60" s="99"/>
      <c r="BP60" s="99"/>
      <c r="BQ60" s="99"/>
      <c r="BR60" s="99"/>
      <c r="BS60" s="99"/>
      <c r="BT60" s="99"/>
      <c r="BU60" s="99"/>
      <c r="BV60" s="99"/>
      <c r="BW60" s="99"/>
      <c r="BX60" s="99"/>
      <c r="BY60" s="99"/>
      <c r="BZ60" s="100"/>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8"/>
      <c r="BM61" s="99"/>
      <c r="BN61" s="99"/>
      <c r="BO61" s="99"/>
      <c r="BP61" s="99"/>
      <c r="BQ61" s="99"/>
      <c r="BR61" s="99"/>
      <c r="BS61" s="99"/>
      <c r="BT61" s="99"/>
      <c r="BU61" s="99"/>
      <c r="BV61" s="99"/>
      <c r="BW61" s="99"/>
      <c r="BX61" s="99"/>
      <c r="BY61" s="99"/>
      <c r="BZ61" s="10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2+Z8VtRmj2PT1oWt0i3VW65xNC6grkIUxTqdlMU7wMz5kRCEjqf9IRbEyFaCceCKvyyi2rvD5iXLTsWkEC+pw==" saltValue="DifVcoUL5keiJIblmyei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103454</v>
      </c>
      <c r="D6" s="34">
        <f t="shared" si="3"/>
        <v>46</v>
      </c>
      <c r="E6" s="34">
        <f t="shared" si="3"/>
        <v>1</v>
      </c>
      <c r="F6" s="34">
        <f t="shared" si="3"/>
        <v>0</v>
      </c>
      <c r="G6" s="34">
        <f t="shared" si="3"/>
        <v>1</v>
      </c>
      <c r="H6" s="34" t="str">
        <f t="shared" si="3"/>
        <v>群馬県　吉岡町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74.91</v>
      </c>
      <c r="P6" s="35">
        <f t="shared" si="3"/>
        <v>99.6</v>
      </c>
      <c r="Q6" s="35">
        <f t="shared" si="3"/>
        <v>2497</v>
      </c>
      <c r="R6" s="35">
        <f t="shared" si="3"/>
        <v>21808</v>
      </c>
      <c r="S6" s="35">
        <f t="shared" si="3"/>
        <v>20.46</v>
      </c>
      <c r="T6" s="35">
        <f t="shared" si="3"/>
        <v>1065.8800000000001</v>
      </c>
      <c r="U6" s="35">
        <f t="shared" si="3"/>
        <v>21758</v>
      </c>
      <c r="V6" s="35">
        <f t="shared" si="3"/>
        <v>20.46</v>
      </c>
      <c r="W6" s="35">
        <f t="shared" si="3"/>
        <v>1063.44</v>
      </c>
      <c r="X6" s="36">
        <f>IF(X7="",NA(),X7)</f>
        <v>103.05</v>
      </c>
      <c r="Y6" s="36">
        <f t="shared" ref="Y6:AG6" si="4">IF(Y7="",NA(),Y7)</f>
        <v>104.91</v>
      </c>
      <c r="Z6" s="36">
        <f t="shared" si="4"/>
        <v>105.23</v>
      </c>
      <c r="AA6" s="36">
        <f t="shared" si="4"/>
        <v>105.3</v>
      </c>
      <c r="AB6" s="36">
        <f t="shared" si="4"/>
        <v>104.26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206.51</v>
      </c>
      <c r="AU6" s="36">
        <f t="shared" ref="AU6:BC6" si="6">IF(AU7="",NA(),AU7)</f>
        <v>187.16</v>
      </c>
      <c r="AV6" s="36">
        <f t="shared" si="6"/>
        <v>176.44</v>
      </c>
      <c r="AW6" s="36">
        <f t="shared" si="6"/>
        <v>161.25</v>
      </c>
      <c r="AX6" s="36">
        <f t="shared" si="6"/>
        <v>225.97</v>
      </c>
      <c r="AY6" s="36">
        <f t="shared" si="6"/>
        <v>384.34</v>
      </c>
      <c r="AZ6" s="36">
        <f t="shared" si="6"/>
        <v>359.47</v>
      </c>
      <c r="BA6" s="36">
        <f t="shared" si="6"/>
        <v>369.69</v>
      </c>
      <c r="BB6" s="36">
        <f t="shared" si="6"/>
        <v>379.08</v>
      </c>
      <c r="BC6" s="36">
        <f t="shared" si="6"/>
        <v>367.55</v>
      </c>
      <c r="BD6" s="35" t="str">
        <f>IF(BD7="","",IF(BD7="-","【-】","【"&amp;SUBSTITUTE(TEXT(BD7,"#,##0.00"),"-","△")&amp;"】"))</f>
        <v>【260.31】</v>
      </c>
      <c r="BE6" s="36">
        <f>IF(BE7="",NA(),BE7)</f>
        <v>379.61</v>
      </c>
      <c r="BF6" s="36">
        <f t="shared" ref="BF6:BN6" si="7">IF(BF7="",NA(),BF7)</f>
        <v>352.68</v>
      </c>
      <c r="BG6" s="36">
        <f t="shared" si="7"/>
        <v>329.09</v>
      </c>
      <c r="BH6" s="36">
        <f t="shared" si="7"/>
        <v>311.31</v>
      </c>
      <c r="BI6" s="36">
        <f t="shared" si="7"/>
        <v>279.45999999999998</v>
      </c>
      <c r="BJ6" s="36">
        <f t="shared" si="7"/>
        <v>380.58</v>
      </c>
      <c r="BK6" s="36">
        <f t="shared" si="7"/>
        <v>401.79</v>
      </c>
      <c r="BL6" s="36">
        <f t="shared" si="7"/>
        <v>402.99</v>
      </c>
      <c r="BM6" s="36">
        <f t="shared" si="7"/>
        <v>398.98</v>
      </c>
      <c r="BN6" s="36">
        <f t="shared" si="7"/>
        <v>418.68</v>
      </c>
      <c r="BO6" s="35" t="str">
        <f>IF(BO7="","",IF(BO7="-","【-】","【"&amp;SUBSTITUTE(TEXT(BO7,"#,##0.00"),"-","△")&amp;"】"))</f>
        <v>【275.67】</v>
      </c>
      <c r="BP6" s="36">
        <f>IF(BP7="",NA(),BP7)</f>
        <v>93.34</v>
      </c>
      <c r="BQ6" s="36">
        <f t="shared" ref="BQ6:BY6" si="8">IF(BQ7="",NA(),BQ7)</f>
        <v>95.7</v>
      </c>
      <c r="BR6" s="36">
        <f t="shared" si="8"/>
        <v>95.33</v>
      </c>
      <c r="BS6" s="36">
        <f t="shared" si="8"/>
        <v>96.44</v>
      </c>
      <c r="BT6" s="36">
        <f t="shared" si="8"/>
        <v>95.87</v>
      </c>
      <c r="BU6" s="36">
        <f t="shared" si="8"/>
        <v>102.38</v>
      </c>
      <c r="BV6" s="36">
        <f t="shared" si="8"/>
        <v>100.12</v>
      </c>
      <c r="BW6" s="36">
        <f t="shared" si="8"/>
        <v>98.66</v>
      </c>
      <c r="BX6" s="36">
        <f t="shared" si="8"/>
        <v>98.64</v>
      </c>
      <c r="BY6" s="36">
        <f t="shared" si="8"/>
        <v>94.78</v>
      </c>
      <c r="BZ6" s="35" t="str">
        <f>IF(BZ7="","",IF(BZ7="-","【-】","【"&amp;SUBSTITUTE(TEXT(BZ7,"#,##0.00"),"-","△")&amp;"】"))</f>
        <v>【100.05】</v>
      </c>
      <c r="CA6" s="36">
        <f>IF(CA7="",NA(),CA7)</f>
        <v>141.22</v>
      </c>
      <c r="CB6" s="36">
        <f t="shared" ref="CB6:CJ6" si="9">IF(CB7="",NA(),CB7)</f>
        <v>137.5</v>
      </c>
      <c r="CC6" s="36">
        <f t="shared" si="9"/>
        <v>137.97999999999999</v>
      </c>
      <c r="CD6" s="36">
        <f t="shared" si="9"/>
        <v>136.06</v>
      </c>
      <c r="CE6" s="36">
        <f t="shared" si="9"/>
        <v>136.37</v>
      </c>
      <c r="CF6" s="36">
        <f t="shared" si="9"/>
        <v>168.67</v>
      </c>
      <c r="CG6" s="36">
        <f t="shared" si="9"/>
        <v>174.97</v>
      </c>
      <c r="CH6" s="36">
        <f t="shared" si="9"/>
        <v>178.59</v>
      </c>
      <c r="CI6" s="36">
        <f t="shared" si="9"/>
        <v>178.92</v>
      </c>
      <c r="CJ6" s="36">
        <f t="shared" si="9"/>
        <v>181.3</v>
      </c>
      <c r="CK6" s="35" t="str">
        <f>IF(CK7="","",IF(CK7="-","【-】","【"&amp;SUBSTITUTE(TEXT(CK7,"#,##0.00"),"-","△")&amp;"】"))</f>
        <v>【166.40】</v>
      </c>
      <c r="CL6" s="36">
        <f>IF(CL7="",NA(),CL7)</f>
        <v>63.41</v>
      </c>
      <c r="CM6" s="36">
        <f t="shared" ref="CM6:CU6" si="10">IF(CM7="",NA(),CM7)</f>
        <v>65.650000000000006</v>
      </c>
      <c r="CN6" s="36">
        <f t="shared" si="10"/>
        <v>64.48</v>
      </c>
      <c r="CO6" s="36">
        <f t="shared" si="10"/>
        <v>60.35</v>
      </c>
      <c r="CP6" s="36">
        <f t="shared" si="10"/>
        <v>62.44</v>
      </c>
      <c r="CQ6" s="36">
        <f t="shared" si="10"/>
        <v>54.92</v>
      </c>
      <c r="CR6" s="36">
        <f t="shared" si="10"/>
        <v>55.63</v>
      </c>
      <c r="CS6" s="36">
        <f t="shared" si="10"/>
        <v>55.03</v>
      </c>
      <c r="CT6" s="36">
        <f t="shared" si="10"/>
        <v>55.14</v>
      </c>
      <c r="CU6" s="36">
        <f t="shared" si="10"/>
        <v>55.89</v>
      </c>
      <c r="CV6" s="35" t="str">
        <f>IF(CV7="","",IF(CV7="-","【-】","【"&amp;SUBSTITUTE(TEXT(CV7,"#,##0.00"),"-","△")&amp;"】"))</f>
        <v>【60.69】</v>
      </c>
      <c r="CW6" s="36">
        <f>IF(CW7="",NA(),CW7)</f>
        <v>82.32</v>
      </c>
      <c r="CX6" s="36">
        <f t="shared" ref="CX6:DF6" si="11">IF(CX7="",NA(),CX7)</f>
        <v>80.290000000000006</v>
      </c>
      <c r="CY6" s="36">
        <f t="shared" si="11"/>
        <v>82.13</v>
      </c>
      <c r="CZ6" s="36">
        <f t="shared" si="11"/>
        <v>86.36</v>
      </c>
      <c r="DA6" s="36">
        <f t="shared" si="11"/>
        <v>86.49</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42.65</v>
      </c>
      <c r="DI6" s="36">
        <f t="shared" ref="DI6:DQ6" si="12">IF(DI7="",NA(),DI7)</f>
        <v>43.73</v>
      </c>
      <c r="DJ6" s="36">
        <f t="shared" si="12"/>
        <v>44.65</v>
      </c>
      <c r="DK6" s="36">
        <f t="shared" si="12"/>
        <v>45.33</v>
      </c>
      <c r="DL6" s="36">
        <f t="shared" si="12"/>
        <v>46.98</v>
      </c>
      <c r="DM6" s="36">
        <f t="shared" si="12"/>
        <v>48.49</v>
      </c>
      <c r="DN6" s="36">
        <f t="shared" si="12"/>
        <v>48.05</v>
      </c>
      <c r="DO6" s="36">
        <f t="shared" si="12"/>
        <v>48.87</v>
      </c>
      <c r="DP6" s="36">
        <f t="shared" si="12"/>
        <v>49.92</v>
      </c>
      <c r="DQ6" s="36">
        <f t="shared" si="12"/>
        <v>50.63</v>
      </c>
      <c r="DR6" s="35" t="str">
        <f>IF(DR7="","",IF(DR7="-","【-】","【"&amp;SUBSTITUTE(TEXT(DR7,"#,##0.00"),"-","△")&amp;"】"))</f>
        <v>【50.19】</v>
      </c>
      <c r="DS6" s="36">
        <f>IF(DS7="",NA(),DS7)</f>
        <v>6.77</v>
      </c>
      <c r="DT6" s="36">
        <f t="shared" ref="DT6:EB6" si="13">IF(DT7="",NA(),DT7)</f>
        <v>5.62</v>
      </c>
      <c r="DU6" s="36">
        <f t="shared" si="13"/>
        <v>5.38</v>
      </c>
      <c r="DV6" s="36">
        <f t="shared" si="13"/>
        <v>4.42</v>
      </c>
      <c r="DW6" s="36">
        <f t="shared" si="13"/>
        <v>4.07</v>
      </c>
      <c r="DX6" s="36">
        <f t="shared" si="13"/>
        <v>12.79</v>
      </c>
      <c r="DY6" s="36">
        <f t="shared" si="13"/>
        <v>13.39</v>
      </c>
      <c r="DZ6" s="36">
        <f t="shared" si="13"/>
        <v>14.85</v>
      </c>
      <c r="EA6" s="36">
        <f t="shared" si="13"/>
        <v>16.88</v>
      </c>
      <c r="EB6" s="36">
        <f t="shared" si="13"/>
        <v>18.28</v>
      </c>
      <c r="EC6" s="35" t="str">
        <f>IF(EC7="","",IF(EC7="-","【-】","【"&amp;SUBSTITUTE(TEXT(EC7,"#,##0.00"),"-","△")&amp;"】"))</f>
        <v>【20.63】</v>
      </c>
      <c r="ED6" s="36">
        <f>IF(ED7="",NA(),ED7)</f>
        <v>0.56000000000000005</v>
      </c>
      <c r="EE6" s="36">
        <f t="shared" ref="EE6:EM6" si="14">IF(EE7="",NA(),EE7)</f>
        <v>1.29</v>
      </c>
      <c r="EF6" s="36">
        <f t="shared" si="14"/>
        <v>1.46</v>
      </c>
      <c r="EG6" s="36">
        <f t="shared" si="14"/>
        <v>1.78</v>
      </c>
      <c r="EH6" s="36">
        <f t="shared" si="14"/>
        <v>0.4</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103454</v>
      </c>
      <c r="D7" s="38">
        <v>46</v>
      </c>
      <c r="E7" s="38">
        <v>1</v>
      </c>
      <c r="F7" s="38">
        <v>0</v>
      </c>
      <c r="G7" s="38">
        <v>1</v>
      </c>
      <c r="H7" s="38" t="s">
        <v>93</v>
      </c>
      <c r="I7" s="38" t="s">
        <v>94</v>
      </c>
      <c r="J7" s="38" t="s">
        <v>95</v>
      </c>
      <c r="K7" s="38" t="s">
        <v>96</v>
      </c>
      <c r="L7" s="38" t="s">
        <v>97</v>
      </c>
      <c r="M7" s="38" t="s">
        <v>98</v>
      </c>
      <c r="N7" s="39" t="s">
        <v>99</v>
      </c>
      <c r="O7" s="39">
        <v>74.91</v>
      </c>
      <c r="P7" s="39">
        <v>99.6</v>
      </c>
      <c r="Q7" s="39">
        <v>2497</v>
      </c>
      <c r="R7" s="39">
        <v>21808</v>
      </c>
      <c r="S7" s="39">
        <v>20.46</v>
      </c>
      <c r="T7" s="39">
        <v>1065.8800000000001</v>
      </c>
      <c r="U7" s="39">
        <v>21758</v>
      </c>
      <c r="V7" s="39">
        <v>20.46</v>
      </c>
      <c r="W7" s="39">
        <v>1063.44</v>
      </c>
      <c r="X7" s="39">
        <v>103.05</v>
      </c>
      <c r="Y7" s="39">
        <v>104.91</v>
      </c>
      <c r="Z7" s="39">
        <v>105.23</v>
      </c>
      <c r="AA7" s="39">
        <v>105.3</v>
      </c>
      <c r="AB7" s="39">
        <v>104.26</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206.51</v>
      </c>
      <c r="AU7" s="39">
        <v>187.16</v>
      </c>
      <c r="AV7" s="39">
        <v>176.44</v>
      </c>
      <c r="AW7" s="39">
        <v>161.25</v>
      </c>
      <c r="AX7" s="39">
        <v>225.97</v>
      </c>
      <c r="AY7" s="39">
        <v>384.34</v>
      </c>
      <c r="AZ7" s="39">
        <v>359.47</v>
      </c>
      <c r="BA7" s="39">
        <v>369.69</v>
      </c>
      <c r="BB7" s="39">
        <v>379.08</v>
      </c>
      <c r="BC7" s="39">
        <v>367.55</v>
      </c>
      <c r="BD7" s="39">
        <v>260.31</v>
      </c>
      <c r="BE7" s="39">
        <v>379.61</v>
      </c>
      <c r="BF7" s="39">
        <v>352.68</v>
      </c>
      <c r="BG7" s="39">
        <v>329.09</v>
      </c>
      <c r="BH7" s="39">
        <v>311.31</v>
      </c>
      <c r="BI7" s="39">
        <v>279.45999999999998</v>
      </c>
      <c r="BJ7" s="39">
        <v>380.58</v>
      </c>
      <c r="BK7" s="39">
        <v>401.79</v>
      </c>
      <c r="BL7" s="39">
        <v>402.99</v>
      </c>
      <c r="BM7" s="39">
        <v>398.98</v>
      </c>
      <c r="BN7" s="39">
        <v>418.68</v>
      </c>
      <c r="BO7" s="39">
        <v>275.67</v>
      </c>
      <c r="BP7" s="39">
        <v>93.34</v>
      </c>
      <c r="BQ7" s="39">
        <v>95.7</v>
      </c>
      <c r="BR7" s="39">
        <v>95.33</v>
      </c>
      <c r="BS7" s="39">
        <v>96.44</v>
      </c>
      <c r="BT7" s="39">
        <v>95.87</v>
      </c>
      <c r="BU7" s="39">
        <v>102.38</v>
      </c>
      <c r="BV7" s="39">
        <v>100.12</v>
      </c>
      <c r="BW7" s="39">
        <v>98.66</v>
      </c>
      <c r="BX7" s="39">
        <v>98.64</v>
      </c>
      <c r="BY7" s="39">
        <v>94.78</v>
      </c>
      <c r="BZ7" s="39">
        <v>100.05</v>
      </c>
      <c r="CA7" s="39">
        <v>141.22</v>
      </c>
      <c r="CB7" s="39">
        <v>137.5</v>
      </c>
      <c r="CC7" s="39">
        <v>137.97999999999999</v>
      </c>
      <c r="CD7" s="39">
        <v>136.06</v>
      </c>
      <c r="CE7" s="39">
        <v>136.37</v>
      </c>
      <c r="CF7" s="39">
        <v>168.67</v>
      </c>
      <c r="CG7" s="39">
        <v>174.97</v>
      </c>
      <c r="CH7" s="39">
        <v>178.59</v>
      </c>
      <c r="CI7" s="39">
        <v>178.92</v>
      </c>
      <c r="CJ7" s="39">
        <v>181.3</v>
      </c>
      <c r="CK7" s="39">
        <v>166.4</v>
      </c>
      <c r="CL7" s="39">
        <v>63.41</v>
      </c>
      <c r="CM7" s="39">
        <v>65.650000000000006</v>
      </c>
      <c r="CN7" s="39">
        <v>64.48</v>
      </c>
      <c r="CO7" s="39">
        <v>60.35</v>
      </c>
      <c r="CP7" s="39">
        <v>62.44</v>
      </c>
      <c r="CQ7" s="39">
        <v>54.92</v>
      </c>
      <c r="CR7" s="39">
        <v>55.63</v>
      </c>
      <c r="CS7" s="39">
        <v>55.03</v>
      </c>
      <c r="CT7" s="39">
        <v>55.14</v>
      </c>
      <c r="CU7" s="39">
        <v>55.89</v>
      </c>
      <c r="CV7" s="39">
        <v>60.69</v>
      </c>
      <c r="CW7" s="39">
        <v>82.32</v>
      </c>
      <c r="CX7" s="39">
        <v>80.290000000000006</v>
      </c>
      <c r="CY7" s="39">
        <v>82.13</v>
      </c>
      <c r="CZ7" s="39">
        <v>86.36</v>
      </c>
      <c r="DA7" s="39">
        <v>86.49</v>
      </c>
      <c r="DB7" s="39">
        <v>82.66</v>
      </c>
      <c r="DC7" s="39">
        <v>82.04</v>
      </c>
      <c r="DD7" s="39">
        <v>81.900000000000006</v>
      </c>
      <c r="DE7" s="39">
        <v>81.39</v>
      </c>
      <c r="DF7" s="39">
        <v>81.27</v>
      </c>
      <c r="DG7" s="39">
        <v>89.82</v>
      </c>
      <c r="DH7" s="39">
        <v>42.65</v>
      </c>
      <c r="DI7" s="39">
        <v>43.73</v>
      </c>
      <c r="DJ7" s="39">
        <v>44.65</v>
      </c>
      <c r="DK7" s="39">
        <v>45.33</v>
      </c>
      <c r="DL7" s="39">
        <v>46.98</v>
      </c>
      <c r="DM7" s="39">
        <v>48.49</v>
      </c>
      <c r="DN7" s="39">
        <v>48.05</v>
      </c>
      <c r="DO7" s="39">
        <v>48.87</v>
      </c>
      <c r="DP7" s="39">
        <v>49.92</v>
      </c>
      <c r="DQ7" s="39">
        <v>50.63</v>
      </c>
      <c r="DR7" s="39">
        <v>50.19</v>
      </c>
      <c r="DS7" s="39">
        <v>6.77</v>
      </c>
      <c r="DT7" s="39">
        <v>5.62</v>
      </c>
      <c r="DU7" s="39">
        <v>5.38</v>
      </c>
      <c r="DV7" s="39">
        <v>4.42</v>
      </c>
      <c r="DW7" s="39">
        <v>4.07</v>
      </c>
      <c r="DX7" s="39">
        <v>12.79</v>
      </c>
      <c r="DY7" s="39">
        <v>13.39</v>
      </c>
      <c r="DZ7" s="39">
        <v>14.85</v>
      </c>
      <c r="EA7" s="39">
        <v>16.88</v>
      </c>
      <c r="EB7" s="39">
        <v>18.28</v>
      </c>
      <c r="EC7" s="39">
        <v>20.63</v>
      </c>
      <c r="ED7" s="39">
        <v>0.56000000000000005</v>
      </c>
      <c r="EE7" s="39">
        <v>1.29</v>
      </c>
      <c r="EF7" s="39">
        <v>1.46</v>
      </c>
      <c r="EG7" s="39">
        <v>1.78</v>
      </c>
      <c r="EH7" s="39">
        <v>0.4</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2022-02-20T08:10:33Z</cp:lastPrinted>
  <dcterms:created xsi:type="dcterms:W3CDTF">2021-12-03T06:46:02Z</dcterms:created>
  <dcterms:modified xsi:type="dcterms:W3CDTF">2022-02-20T08:10:42Z</dcterms:modified>
  <cp:category/>
</cp:coreProperties>
</file>