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7_下仁田町●□■△\"/>
    </mc:Choice>
  </mc:AlternateContent>
  <xr:revisionPtr revIDLastSave="0" documentId="13_ncr:1_{0A470621-C97B-4663-B573-5FAB6CD98AF9}" xr6:coauthVersionLast="36" xr6:coauthVersionMax="44" xr10:uidLastSave="{00000000-0000-0000-0000-000000000000}"/>
  <workbookProtection workbookAlgorithmName="SHA-512" workbookHashValue="yUVM32iyN/nf3TjI/A8JDaPJQzcv6Lgj/Z3j1AdkqqjzcF27XrvWamjW3olcnbrTEwFTDGwxnOYD2++cleugQQ==" workbookSaltValue="VRJ/OHqNPI2dXRRVN4qFU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BB10" i="4"/>
  <c r="AT10" i="4"/>
  <c r="AL10" i="4"/>
  <c r="W10" i="4"/>
  <c r="I10"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<sst xmlns="http://schemas.openxmlformats.org/spreadsheetml/2006/main" count="228" uniqueCount="115">
  <si>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</si>
  <si>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</si>
  <si>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</si>
  <si>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</si>
  <si>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</si>
  <si>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</si>
  <si>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</si>
  <si>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</si>
  <si>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</si>
  <si>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</si>
  <si>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</si>
  <si>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</si>
  <si>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</si>
  <si>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</si>
  <si>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</si>
  <si>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</si>
  <si>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</si>
  <si>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</si>
  <si>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</si>
  <si>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</si>
  <si>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</si>
  <si>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</si>
  <si>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</si>
  <si>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</si>
  <si>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</si>
  <si>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</si>
  <si>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</si>
  <si>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</si>
  <si>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</si>
  <si>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</si>
  <si>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</si>
  <si>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</si>
  <si>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</si>
  <si>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</si>
  <si>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</si>
  <si>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</si>
  <si>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</si>
  <si>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</si>
  <si>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</si>
  <si>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</si>
  <si>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</si>
  <si>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</si>
  <si>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</si>
  <si>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</si>
  <si>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</si>
  <si>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</si>
  <si>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</si>
  <si>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</si>
  <si>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</si>
  <si>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</si>
  <si>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</si>
  <si>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</si>
  <si>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</si>
  <si>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</si>
  <si>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</si>
  <si>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</si>
  <si>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</si>
  <si>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</si>
  <si>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</si>
  <si>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</si>
  <si>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</si>
  <si>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</si>
  <si>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</si>
  <si>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</si>
  <si>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</si>
  <si>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</si>
  <si>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</si>
  <si>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</si>
  <si>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</si>
  <si>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</si>
  <si>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</si>
  <si>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</si>
  <si>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</si>
  <si>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</si>
  <si>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</si>
  <si>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</si>
  <si>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</si>
  <si>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</si>
  <si>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</si>
  <si>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</si>
  <si>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</si>
  <si>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</si>
  <si>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</si>
  <si>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</si>
  <si>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</si>
  <si>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</si>
  <si>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</si>
  <si>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</si>
  <si>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</si>
  <si>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</si>
  <si>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</si>
  <si>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</si>
  <si>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</si>
  <si>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</si>
  <si>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</si>
  <si>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</si>
  <si>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</si>
  <si>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</si>
  <si>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</si>
  <si>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</si>
  <si>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</si>
  <si>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</si>
  <si>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</si>
  <si>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</si>
  <si>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</si>
  <si>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</si>
  <si>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</si>
  <si>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</si>
  <si>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</si>
  <si>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</si>
  <si>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</si>
  <si>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</si>
  <si>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(1)①有形固定資産減価償却率：有形固定資産減価償却率は年々増えており、経営戦略を基に計画的な施設の更新が必要である。
②管路経年化率：前年より管路経年化率は布設替え等により上昇率は抑えられたが、①と異なり、管路の老朽化度合は類似団体平均値を大きく上回っている。
③管路更新率：年度により変動するが類似団体平均値を下回っている。
(2)全体的な老朽化の状況は数値的に、類似団体と比較しても大きく上回っている状況である。人口減少等により経営が厳しい状況の中ではあるが、今後とも計画的な更新が必要である。</t>
    <rPh sb="36" eb="37">
      <t>フ</t>
    </rPh>
    <rPh sb="42" eb="44">
      <t>ケイエイ</t>
    </rPh>
    <rPh sb="44" eb="46">
      <t>センリャク</t>
    </rPh>
    <rPh sb="47" eb="48">
      <t>モト</t>
    </rPh>
    <rPh sb="49" eb="52">
      <t>ケイカクテキ</t>
    </rPh>
    <rPh sb="53" eb="55">
      <t>シセツ</t>
    </rPh>
    <rPh sb="56" eb="58">
      <t>コウシン</t>
    </rPh>
    <rPh sb="59" eb="61">
      <t>ヒツヨウ</t>
    </rPh>
    <rPh sb="85" eb="87">
      <t>フセツ</t>
    </rPh>
    <rPh sb="87" eb="88">
      <t>カ</t>
    </rPh>
    <rPh sb="89" eb="90">
      <t>リツ</t>
    </rPh>
    <rPh sb="90" eb="91">
      <t>トウ</t>
    </rPh>
    <rPh sb="94" eb="96">
      <t>ジョウショウ</t>
    </rPh>
    <rPh sb="97" eb="98">
      <t>オサ</t>
    </rPh>
    <rPh sb="153" eb="154">
      <t>ゲン</t>
    </rPh>
    <phoneticPr fontId="4"/>
  </si>
  <si>
    <t xml:space="preserve">今後も黒字経営や支払い能力を維持した上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18" eb="19">
      <t>ウエ</t>
    </rPh>
    <rPh sb="21" eb="23">
      <t>ユウシュウ</t>
    </rPh>
    <rPh sb="23" eb="24">
      <t>リツ</t>
    </rPh>
    <rPh sb="25" eb="27">
      <t>リョウキン</t>
    </rPh>
    <rPh sb="27" eb="29">
      <t>カイシュウ</t>
    </rPh>
    <rPh sb="29" eb="30">
      <t>リツ</t>
    </rPh>
    <rPh sb="31" eb="33">
      <t>イジ</t>
    </rPh>
    <rPh sb="33" eb="34">
      <t>オヨ</t>
    </rPh>
    <rPh sb="35" eb="37">
      <t>コウジョウ</t>
    </rPh>
    <rPh sb="38" eb="40">
      <t>ヒツヨウ</t>
    </rPh>
    <rPh sb="48" eb="50">
      <t>キギョウ</t>
    </rPh>
    <rPh sb="50" eb="51">
      <t>サイ</t>
    </rPh>
    <rPh sb="52" eb="54">
      <t>イゾン</t>
    </rPh>
    <rPh sb="56" eb="59">
      <t>ロウキュウカ</t>
    </rPh>
    <rPh sb="59" eb="61">
      <t>タイサク</t>
    </rPh>
    <rPh sb="62" eb="64">
      <t>シハラ</t>
    </rPh>
    <rPh sb="64" eb="66">
      <t>ノウリョク</t>
    </rPh>
    <rPh sb="67" eb="68">
      <t>コ</t>
    </rPh>
    <rPh sb="70" eb="71">
      <t>オソ</t>
    </rPh>
    <rPh sb="76" eb="78">
      <t>カンイ</t>
    </rPh>
    <rPh sb="78" eb="80">
      <t>スイドウ</t>
    </rPh>
    <rPh sb="80" eb="82">
      <t>トウゴウ</t>
    </rPh>
    <rPh sb="85" eb="87">
      <t>シセツ</t>
    </rPh>
    <rPh sb="88" eb="90">
      <t>ゾウカ</t>
    </rPh>
    <rPh sb="94" eb="96">
      <t>キュウスイ</t>
    </rPh>
    <rPh sb="96" eb="98">
      <t>ゲンカ</t>
    </rPh>
    <rPh sb="99" eb="101">
      <t>オオハバ</t>
    </rPh>
    <rPh sb="102" eb="104">
      <t>ヨクセイ</t>
    </rPh>
    <rPh sb="105" eb="107">
      <t>コンナン</t>
    </rPh>
    <rPh sb="111" eb="113">
      <t>ゲンザイ</t>
    </rPh>
    <rPh sb="113" eb="114">
      <t>スス</t>
    </rPh>
    <rPh sb="118" eb="119">
      <t>カン</t>
    </rPh>
    <rPh sb="120" eb="122">
      <t>フセツ</t>
    </rPh>
    <rPh sb="122" eb="123">
      <t>カエ</t>
    </rPh>
    <rPh sb="123" eb="124">
      <t>トウ</t>
    </rPh>
    <rPh sb="125" eb="127">
      <t>ヒツヨウ</t>
    </rPh>
    <rPh sb="128" eb="131">
      <t>チョウキテキ</t>
    </rPh>
    <rPh sb="132" eb="134">
      <t>トウシ</t>
    </rPh>
    <rPh sb="134" eb="135">
      <t>ガク</t>
    </rPh>
    <rPh sb="136" eb="138">
      <t>ショウライ</t>
    </rPh>
    <rPh sb="139" eb="141">
      <t>ケイエイ</t>
    </rPh>
    <rPh sb="141" eb="143">
      <t>ヨソク</t>
    </rPh>
    <rPh sb="144" eb="145">
      <t>タ</t>
    </rPh>
    <rPh sb="147" eb="148">
      <t>ウエ</t>
    </rPh>
    <rPh sb="149" eb="151">
      <t>サンテイ</t>
    </rPh>
    <rPh sb="153" eb="156">
      <t>ケイカクテキ</t>
    </rPh>
    <rPh sb="157" eb="159">
      <t>ジッシ</t>
    </rPh>
    <rPh sb="161" eb="163">
      <t>ヒツヨウ</t>
    </rPh>
    <phoneticPr fontId="16"/>
  </si>
  <si>
    <t>(1)①経常収支比率：R２年度は昨年と比べると改善されており、類似団体平均値も上回っている。今後はこの現状を維持する努力が必要である。
②累積欠損金比率：累積欠損金は発生していないため、今後もこれを維持する必要がある。
③流動比率：H26年度から会計制度の見直しに伴い大きく下降し、類似団体平均値を下回る状態が続いている。
④企業債残高対給水収益比率：災害復旧債借入により企業債残高が増加しているため、類似団体平均値に比べ高い比率である。
⑤年度により変動するがR2年度は類似団体平均値を上回っている。また、全国平均値は下回っており100％を超える年度はない。
⑥給水原価：R2年度は例年に比べ類似団体平均値を下回っている。
⑦施設利用率：H27年度に簡水統合により向上し、類似団体平均値を上回っている。
⑧有収率：常に類似団体平均値を下回っており、漏水調査を進めるなど改善に努める。
(2)①で経営は黒字になっているが、④給水収益に対する企業債残高は大きく③支払い能力の維持が必須である。⑧については段階的に本管の漏水調査、布設替を行っているが、有収率の大幅な向上は困難である。⑤の向上については、⑥給水原価を抑えた上で、料金制度自体の見直しが必要と考えられる。</t>
    <rPh sb="13" eb="15">
      <t>ネンド</t>
    </rPh>
    <rPh sb="19" eb="20">
      <t>クラ</t>
    </rPh>
    <rPh sb="23" eb="25">
      <t>カイゼン</t>
    </rPh>
    <rPh sb="31" eb="33">
      <t>ルイジ</t>
    </rPh>
    <rPh sb="33" eb="35">
      <t>ダンタイ</t>
    </rPh>
    <rPh sb="35" eb="38">
      <t>ヘイキンチ</t>
    </rPh>
    <rPh sb="39" eb="40">
      <t>ウエ</t>
    </rPh>
    <rPh sb="46" eb="48">
      <t>コンゴ</t>
    </rPh>
    <rPh sb="51" eb="53">
      <t>ゲンジョウ</t>
    </rPh>
    <rPh sb="54" eb="56">
      <t>イジ</t>
    </rPh>
    <rPh sb="58" eb="60">
      <t>ドリョク</t>
    </rPh>
    <rPh sb="61" eb="63">
      <t>ヒツヨウ</t>
    </rPh>
    <rPh sb="119" eb="121">
      <t>ネンド</t>
    </rPh>
    <rPh sb="152" eb="154">
      <t>ジョウタイ</t>
    </rPh>
    <rPh sb="155" eb="156">
      <t>ツヅ</t>
    </rPh>
    <rPh sb="176" eb="178">
      <t>サイガイ</t>
    </rPh>
    <rPh sb="178" eb="181">
      <t>フッキュウサイ</t>
    </rPh>
    <rPh sb="181" eb="183">
      <t>カリイレ</t>
    </rPh>
    <rPh sb="189" eb="191">
      <t>ザンダカ</t>
    </rPh>
    <rPh sb="192" eb="194">
      <t>ゾウカ</t>
    </rPh>
    <rPh sb="280" eb="282">
      <t>ネンド</t>
    </rPh>
    <rPh sb="283" eb="285">
      <t>レイネン</t>
    </rPh>
    <rPh sb="286" eb="287">
      <t>クラ</t>
    </rPh>
    <rPh sb="296" eb="297">
      <t>シタ</t>
    </rPh>
    <rPh sb="314" eb="316">
      <t>ネンド</t>
    </rPh>
    <rPh sb="334" eb="335">
      <t>チ</t>
    </rPh>
    <rPh sb="351" eb="353">
      <t>ルイジ</t>
    </rPh>
    <rPh sb="371" eb="372">
      <t>スス</t>
    </rPh>
    <rPh sb="389" eb="391">
      <t>ケイエイ</t>
    </rPh>
    <rPh sb="392" eb="394">
      <t>クロジ</t>
    </rPh>
    <rPh sb="458" eb="462">
      <t>ロウスイチョウサ</t>
    </rPh>
    <rPh sb="465" eb="468">
      <t>ユウシュウリツ</t>
    </rPh>
    <rPh sb="469" eb="471">
      <t>オオハバ</t>
    </rPh>
    <rPh sb="472" eb="47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</si>
</sst>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0.38</c:v>
                </c:pt>
                <c:pt idx="2">
                  <c:v>0.31</c:v>
                </c:pt>
                <c:pt idx="3">
                  <c:v>0.43</c:v>
                </c:pt>
                <c:pt idx="4">
                  <c:v>0.32</c:v>
                </c:pt>
              </c:numCache>
            </c:numRef>
          </c:val>
          <c:extLst>
            <c:ext xmlns:c16="http://schemas.microsoft.com/office/drawing/2014/chart" uri="{C3380CC4-5D6E-409C-BE32-E72D297353CC}">
              <c16:uniqueId val="{00000000-B50D-4312-9D0C-54624372A3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B50D-4312-9D0C-54624372A3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77.94</c:v>
                </c:pt>
                <c:pt idx="1">
                  <c:v>80.349999999999994</c:v>
                </c:pt>
                <c:pt idx="2">
                  <c:v>77.06</c:v>
                </c:pt>
                <c:pt idx="3">
                  <c:v>71.02</c:v>
                </c:pt>
                <c:pt idx="4">
                  <c:v>71.62</c:v>
                </c:pt>
              </c:numCache>
            </c:numRef>
          </c:val>
          <c:extLst>
            <c:ext xmlns:c16="http://schemas.microsoft.com/office/drawing/2014/chart" uri="{C3380CC4-5D6E-409C-BE32-E72D297353CC}">
              <c16:uniqueId val="{00000000-F5E7-4206-8E1B-6C4B1702AA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F5E7-4206-8E1B-6C4B1702AA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56.72</c:v>
                </c:pt>
                <c:pt idx="1">
                  <c:v>55.12</c:v>
                </c:pt>
                <c:pt idx="2">
                  <c:v>55.6</c:v>
                </c:pt>
                <c:pt idx="3">
                  <c:v>57.06</c:v>
                </c:pt>
                <c:pt idx="4">
                  <c:v>58.94</c:v>
                </c:pt>
              </c:numCache>
            </c:numRef>
          </c:val>
          <c:extLst>
            <c:ext xmlns:c16="http://schemas.microsoft.com/office/drawing/2014/chart" uri="{C3380CC4-5D6E-409C-BE32-E72D297353CC}">
              <c16:uniqueId val="{00000000-E969-4B82-A642-76F87CF946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969-4B82-A642-76F87CF946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102.25</c:v>
                </c:pt>
                <c:pt idx="1">
                  <c:v>99.2</c:v>
                </c:pt>
                <c:pt idx="2">
                  <c:v>104.65</c:v>
                </c:pt>
                <c:pt idx="3">
                  <c:v>103.36</c:v>
                </c:pt>
                <c:pt idx="4">
                  <c:v>110.3</c:v>
                </c:pt>
              </c:numCache>
            </c:numRef>
          </c:val>
          <c:extLst>
            <c:ext xmlns:c16="http://schemas.microsoft.com/office/drawing/2014/chart" uri="{C3380CC4-5D6E-409C-BE32-E72D297353CC}">
              <c16:uniqueId val="{00000000-BD55-4434-B849-14C378F152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BD55-4434-B849-14C378F152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44.41</c:v>
                </c:pt>
                <c:pt idx="1">
                  <c:v>47.29</c:v>
                </c:pt>
                <c:pt idx="2">
                  <c:v>49.3</c:v>
                </c:pt>
                <c:pt idx="3">
                  <c:v>50.94</c:v>
                </c:pt>
                <c:pt idx="4">
                  <c:v>52.68</c:v>
                </c:pt>
              </c:numCache>
            </c:numRef>
          </c:val>
          <c:extLst>
            <c:ext xmlns:c16="http://schemas.microsoft.com/office/drawing/2014/chart" uri="{C3380CC4-5D6E-409C-BE32-E72D297353CC}">
              <c16:uniqueId val="{00000000-A197-4CC7-9965-1E33710A84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A197-4CC7-9965-1E33710A84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26.72</c:v>
                </c:pt>
                <c:pt idx="1">
                  <c:v>29.19</c:v>
                </c:pt>
                <c:pt idx="2">
                  <c:v>31.71</c:v>
                </c:pt>
                <c:pt idx="3">
                  <c:v>31.57</c:v>
                </c:pt>
                <c:pt idx="4">
                  <c:v>45.23</c:v>
                </c:pt>
              </c:numCache>
            </c:numRef>
          </c:val>
          <c:extLst>
            <c:ext xmlns:c16="http://schemas.microsoft.com/office/drawing/2014/chart" uri="{C3380CC4-5D6E-409C-BE32-E72D297353CC}">
              <c16:uniqueId val="{00000000-3188-49B9-9998-5A5FC1C09B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3188-49B9-9998-5A5FC1C09B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8-4C11-90C1-C7A9E76690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FCC8-4C11-90C1-C7A9E76690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126.31</c:v>
                </c:pt>
                <c:pt idx="1">
                  <c:v>128.09</c:v>
                </c:pt>
                <c:pt idx="2">
                  <c:v>124.77</c:v>
                </c:pt>
                <c:pt idx="3">
                  <c:v>123.97</c:v>
                </c:pt>
                <c:pt idx="4">
                  <c:v>134.37</c:v>
                </c:pt>
              </c:numCache>
            </c:numRef>
          </c:val>
          <c:extLst>
            <c:ext xmlns:c16="http://schemas.microsoft.com/office/drawing/2014/chart" uri="{C3380CC4-5D6E-409C-BE32-E72D297353CC}">
              <c16:uniqueId val="{00000000-3A73-4636-B458-ED8EE9FED8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A73-4636-B458-ED8EE9FED8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688.52</c:v>
                </c:pt>
                <c:pt idx="1">
                  <c:v>628.36</c:v>
                </c:pt>
                <c:pt idx="2">
                  <c:v>585.87</c:v>
                </c:pt>
                <c:pt idx="3">
                  <c:v>555.97</c:v>
                </c:pt>
                <c:pt idx="4">
                  <c:v>601.82000000000005</c:v>
                </c:pt>
              </c:numCache>
            </c:numRef>
          </c:val>
          <c:extLst>
            <c:ext xmlns:c16="http://schemas.microsoft.com/office/drawing/2014/chart" uri="{C3380CC4-5D6E-409C-BE32-E72D297353CC}">
              <c16:uniqueId val="{00000000-D1C0-41BA-A8B5-A9CE4B8AF7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D1C0-41BA-A8B5-A9CE4B8AF7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c:v>
                </c:pt>
                <c:pt idx="1">
                  <c:v>89.04</c:v>
                </c:pt>
                <c:pt idx="2">
                  <c:v>94.38</c:v>
                </c:pt>
                <c:pt idx="3">
                  <c:v>94</c:v>
                </c:pt>
                <c:pt idx="4">
                  <c:v>83.67</c:v>
                </c:pt>
              </c:numCache>
            </c:numRef>
          </c:val>
          <c:extLst>
            <c:ext xmlns:c16="http://schemas.microsoft.com/office/drawing/2014/chart" uri="{C3380CC4-5D6E-409C-BE32-E72D297353CC}">
              <c16:uniqueId val="{00000000-2D37-47ED-826F-422DB36372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D37-47ED-826F-422DB36372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221.03</c:v>
                </c:pt>
                <c:pt idx="1">
                  <c:v>228.42</c:v>
                </c:pt>
                <c:pt idx="2">
                  <c:v>216.96</c:v>
                </c:pt>
                <c:pt idx="3">
                  <c:v>219.91</c:v>
                </c:pt>
                <c:pt idx="4">
                  <c:v>197.88</c:v>
                </c:pt>
              </c:numCache>
            </c:numRef>
          </c:val>
          <c:extLst>
            <c:ext xmlns:c16="http://schemas.microsoft.com/office/drawing/2014/chart" uri="{C3380CC4-5D6E-409C-BE32-E72D297353CC}">
              <c16:uniqueId val="{00000000-8708-45C4-A3C9-9004D346C5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708-45C4-A3C9-9004D346C5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80" zoomScaleSheetLayoutView="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下仁田町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7007</v>
      </c>
      <c r="AM8" s="61"/>
      <c r="AN8" s="61"/>
      <c r="AO8" s="61"/>
      <c r="AP8" s="61"/>
      <c r="AQ8" s="61"/>
      <c r="AR8" s="61"/>
      <c r="AS8" s="61"/>
      <c r="AT8" s="52">
        <f>データ!$S$6</f>
        <v>188.38</v>
      </c>
      <c r="AU8" s="53"/>
      <c r="AV8" s="53"/>
      <c r="AW8" s="53"/>
      <c r="AX8" s="53"/>
      <c r="AY8" s="53"/>
      <c r="AZ8" s="53"/>
      <c r="BA8" s="53"/>
      <c r="BB8" s="54">
        <f>データ!$T$6</f>
        <v>37.200000000000003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66.489999999999995</v>
      </c>
      <c r="J10" s="53"/>
      <c r="K10" s="53"/>
      <c r="L10" s="53"/>
      <c r="M10" s="53"/>
      <c r="N10" s="53"/>
      <c r="O10" s="64"/>
      <c r="P10" s="54">
        <f>データ!$P$6</f>
        <v>94.94</v>
      </c>
      <c r="Q10" s="54"/>
      <c r="R10" s="54"/>
      <c r="S10" s="54"/>
      <c r="T10" s="54"/>
      <c r="U10" s="54"/>
      <c r="V10" s="54"/>
      <c r="W10" s="61">
        <f>データ!$Q$6</f>
        <v>3509</v>
      </c>
      <c r="X10" s="61"/>
      <c r="Y10" s="61"/>
      <c r="Z10" s="61"/>
      <c r="AA10" s="61"/>
      <c r="AB10" s="61"/>
      <c r="AC10" s="61"/>
      <c r="AD10" s="2"/>
      <c r="AE10" s="2"/>
      <c r="AF10" s="2"/>
      <c r="AG10" s="2"/>
      <c r="AH10" s="4"/>
      <c r="AI10" s="4"/>
      <c r="AJ10" s="4"/>
      <c r="AK10" s="4"/>
      <c r="AL10" s="61">
        <f>データ!$U$6</f>
        <v>6570</v>
      </c>
      <c r="AM10" s="61"/>
      <c r="AN10" s="61"/>
      <c r="AO10" s="61"/>
      <c r="AP10" s="61"/>
      <c r="AQ10" s="61"/>
      <c r="AR10" s="61"/>
      <c r="AS10" s="61"/>
      <c r="AT10" s="52">
        <f>データ!$V$6</f>
        <v>17.97</v>
      </c>
      <c r="AU10" s="53"/>
      <c r="AV10" s="53"/>
      <c r="AW10" s="53"/>
      <c r="AX10" s="53"/>
      <c r="AY10" s="53"/>
      <c r="AZ10" s="53"/>
      <c r="BA10" s="53"/>
      <c r="BB10" s="54">
        <f>データ!$W$6</f>
        <v>365.61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BvbigPLwXDIytOZD2rlKzhu/Uod3zsuN6Gbj2aRJ5GdXbBVtigE0NLJCSau3swPxAdG8n+VtYSOnfp2LST1PQ==" saltValue="YyfeWjrBQAXLuBGoGGTh2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103829</v>
      </c>
      <c r="D6" s="34">
        <f t="shared" si="3"/>
        <v>46</v>
      </c>
      <c r="E6" s="34">
        <f t="shared" si="3"/>
        <v>1</v>
      </c>
      <c r="F6" s="34">
        <f t="shared" si="3"/>
        <v>0</v>
      </c>
      <c r="G6" s="34">
        <f t="shared" si="3"/>
        <v>1</v>
      </c>
      <c r="H6" s="34" t="str">
        <f t="shared" si="3"/>
        <v>群馬県　下仁田町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66.489999999999995</v>
      </c>
      <c r="P6" s="35">
        <f t="shared" si="3"/>
        <v>94.94</v>
      </c>
      <c r="Q6" s="35">
        <f t="shared" si="3"/>
        <v>3509</v>
      </c>
      <c r="R6" s="35">
        <f t="shared" si="3"/>
        <v>7007</v>
      </c>
      <c r="S6" s="35">
        <f t="shared" si="3"/>
        <v>188.38</v>
      </c>
      <c r="T6" s="35">
        <f t="shared" si="3"/>
        <v>37.200000000000003</v>
      </c>
      <c r="U6" s="35">
        <f t="shared" si="3"/>
        <v>6570</v>
      </c>
      <c r="V6" s="35">
        <f t="shared" si="3"/>
        <v>17.97</v>
      </c>
      <c r="W6" s="35">
        <f t="shared" si="3"/>
        <v>365.61</v>
      </c>
      <c r="X6" s="36">
        <f>IF(X7="",NA(),X7)</f>
        <v>102.25</v>
      </c>
      <c r="Y6" s="36">
        <f t="shared" ref="Y6:AG6" si="4">IF(Y7="",NA(),Y7)</f>
        <v>99.2</v>
      </c>
      <c r="Z6" s="36">
        <f t="shared" si="4"/>
        <v>104.65</v>
      </c>
      <c r="AA6" s="36">
        <f t="shared" si="4"/>
        <v>103.36</v>
      </c>
      <c r="AB6" s="36">
        <f t="shared" si="4"/>
        <v>110.3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126.31</v>
      </c>
      <c r="AU6" s="36">
        <f t="shared" ref="AU6:BC6" si="6">IF(AU7="",NA(),AU7)</f>
        <v>128.09</v>
      </c>
      <c r="AV6" s="36">
        <f t="shared" si="6"/>
        <v>124.77</v>
      </c>
      <c r="AW6" s="36">
        <f t="shared" si="6"/>
        <v>123.97</v>
      </c>
      <c r="AX6" s="36">
        <f t="shared" si="6"/>
        <v>134.37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688.52</v>
      </c>
      <c r="BF6" s="36">
        <f t="shared" ref="BF6:BN6" si="7">IF(BF7="",NA(),BF7)</f>
        <v>628.36</v>
      </c>
      <c r="BG6" s="36">
        <f t="shared" si="7"/>
        <v>585.87</v>
      </c>
      <c r="BH6" s="36">
        <f t="shared" si="7"/>
        <v>555.97</v>
      </c>
      <c r="BI6" s="36">
        <f t="shared" si="7"/>
        <v>601.82000000000005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92</v>
      </c>
      <c r="BQ6" s="36">
        <f t="shared" ref="BQ6:BY6" si="8">IF(BQ7="",NA(),BQ7)</f>
        <v>89.04</v>
      </c>
      <c r="BR6" s="36">
        <f t="shared" si="8"/>
        <v>94.38</v>
      </c>
      <c r="BS6" s="36">
        <f t="shared" si="8"/>
        <v>94</v>
      </c>
      <c r="BT6" s="36">
        <f t="shared" si="8"/>
        <v>83.67</v>
      </c>
      <c r="BU6" s="36">
        <f t="shared" si="8"/>
        <v>93.28</v>
      </c>
      <c r="BV6" s="36">
        <f t="shared" si="8"/>
        <v>87.51</v>
      </c>
      <c r="BW6" s="36">
        <f t="shared" si="8"/>
        <v>84.77</v>
      </c>
      <c r="BX6" s="36">
        <f t="shared" si="8"/>
        <v>87.11</v>
      </c>
      <c r="BY6" s="36">
        <f t="shared" si="8"/>
        <v>82.78</v>
      </c>
      <c r="BZ6" s="35" t="str">
        <f>IF(BZ7="","",IF(BZ7="-","【-】","【"&amp;SUBSTITUTE(TEXT(BZ7,"#,##0.00"),"-","△")&amp;"】"))</f>
        <v>【100.05】</v>
      </c>
      <c r="CA6" s="36">
        <f>IF(CA7="",NA(),CA7)</f>
        <v>221.03</v>
      </c>
      <c r="CB6" s="36">
        <f t="shared" ref="CB6:CJ6" si="9">IF(CB7="",NA(),CB7)</f>
        <v>228.42</v>
      </c>
      <c r="CC6" s="36">
        <f t="shared" si="9"/>
        <v>216.96</v>
      </c>
      <c r="CD6" s="36">
        <f t="shared" si="9"/>
        <v>219.91</v>
      </c>
      <c r="CE6" s="36">
        <f t="shared" si="9"/>
        <v>197.88</v>
      </c>
      <c r="CF6" s="36">
        <f t="shared" si="9"/>
        <v>208.29</v>
      </c>
      <c r="CG6" s="36">
        <f t="shared" si="9"/>
        <v>218.42</v>
      </c>
      <c r="CH6" s="36">
        <f t="shared" si="9"/>
        <v>227.27</v>
      </c>
      <c r="CI6" s="36">
        <f t="shared" si="9"/>
        <v>223.98</v>
      </c>
      <c r="CJ6" s="36">
        <f t="shared" si="9"/>
        <v>225.09</v>
      </c>
      <c r="CK6" s="35" t="str">
        <f>IF(CK7="","",IF(CK7="-","【-】","【"&amp;SUBSTITUTE(TEXT(CK7,"#,##0.00"),"-","△")&amp;"】"))</f>
        <v>【166.40】</v>
      </c>
      <c r="CL6" s="36">
        <f>IF(CL7="",NA(),CL7)</f>
        <v>77.94</v>
      </c>
      <c r="CM6" s="36">
        <f t="shared" ref="CM6:CU6" si="10">IF(CM7="",NA(),CM7)</f>
        <v>80.349999999999994</v>
      </c>
      <c r="CN6" s="36">
        <f t="shared" si="10"/>
        <v>77.06</v>
      </c>
      <c r="CO6" s="36">
        <f t="shared" si="10"/>
        <v>71.02</v>
      </c>
      <c r="CP6" s="36">
        <f t="shared" si="10"/>
        <v>71.62</v>
      </c>
      <c r="CQ6" s="36">
        <f t="shared" si="10"/>
        <v>49.32</v>
      </c>
      <c r="CR6" s="36">
        <f t="shared" si="10"/>
        <v>50.24</v>
      </c>
      <c r="CS6" s="36">
        <f t="shared" si="10"/>
        <v>50.29</v>
      </c>
      <c r="CT6" s="36">
        <f t="shared" si="10"/>
        <v>49.64</v>
      </c>
      <c r="CU6" s="36">
        <f t="shared" si="10"/>
        <v>49.38</v>
      </c>
      <c r="CV6" s="35" t="str">
        <f>IF(CV7="","",IF(CV7="-","【-】","【"&amp;SUBSTITUTE(TEXT(CV7,"#,##0.00"),"-","△")&amp;"】"))</f>
        <v>【60.69】</v>
      </c>
      <c r="CW6" s="36">
        <f>IF(CW7="",NA(),CW7)</f>
        <v>56.72</v>
      </c>
      <c r="CX6" s="36">
        <f t="shared" ref="CX6:DF6" si="11">IF(CX7="",NA(),CX7)</f>
        <v>55.12</v>
      </c>
      <c r="CY6" s="36">
        <f t="shared" si="11"/>
        <v>55.6</v>
      </c>
      <c r="CZ6" s="36">
        <f t="shared" si="11"/>
        <v>57.06</v>
      </c>
      <c r="DA6" s="36">
        <f t="shared" si="11"/>
        <v>58.94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44.41</v>
      </c>
      <c r="DI6" s="36">
        <f t="shared" ref="DI6:DQ6" si="12">IF(DI7="",NA(),DI7)</f>
        <v>47.29</v>
      </c>
      <c r="DJ6" s="36">
        <f t="shared" si="12"/>
        <v>49.3</v>
      </c>
      <c r="DK6" s="36">
        <f t="shared" si="12"/>
        <v>50.94</v>
      </c>
      <c r="DL6" s="36">
        <f t="shared" si="12"/>
        <v>52.68</v>
      </c>
      <c r="DM6" s="36">
        <f t="shared" si="12"/>
        <v>48.3</v>
      </c>
      <c r="DN6" s="36">
        <f t="shared" si="12"/>
        <v>45.14</v>
      </c>
      <c r="DO6" s="36">
        <f t="shared" si="12"/>
        <v>45.85</v>
      </c>
      <c r="DP6" s="36">
        <f t="shared" si="12"/>
        <v>47.31</v>
      </c>
      <c r="DQ6" s="36">
        <f t="shared" si="12"/>
        <v>47.5</v>
      </c>
      <c r="DR6" s="35" t="str">
        <f>IF(DR7="","",IF(DR7="-","【-】","【"&amp;SUBSTITUTE(TEXT(DR7,"#,##0.00"),"-","△")&amp;"】"))</f>
        <v>【50.19】</v>
      </c>
      <c r="DS6" s="36">
        <f>IF(DS7="",NA(),DS7)</f>
        <v>26.72</v>
      </c>
      <c r="DT6" s="36">
        <f t="shared" ref="DT6:EB6" si="13">IF(DT7="",NA(),DT7)</f>
        <v>29.19</v>
      </c>
      <c r="DU6" s="36">
        <f t="shared" si="13"/>
        <v>31.71</v>
      </c>
      <c r="DV6" s="36">
        <f t="shared" si="13"/>
        <v>31.57</v>
      </c>
      <c r="DW6" s="36">
        <f t="shared" si="13"/>
        <v>45.23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0.31</v>
      </c>
      <c r="EE6" s="36">
        <f t="shared" ref="EE6:EM6" si="14">IF(EE7="",NA(),EE7)</f>
        <v>0.38</v>
      </c>
      <c r="EF6" s="36">
        <f t="shared" si="14"/>
        <v>0.31</v>
      </c>
      <c r="EG6" s="36">
        <f t="shared" si="14"/>
        <v>0.43</v>
      </c>
      <c r="EH6" s="36">
        <f t="shared" si="14"/>
        <v>0.32</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103829</v>
      </c>
      <c r="D7" s="38">
        <v>46</v>
      </c>
      <c r="E7" s="38">
        <v>1</v>
      </c>
      <c r="F7" s="38">
        <v>0</v>
      </c>
      <c r="G7" s="38">
        <v>1</v>
      </c>
      <c r="H7" s="38" t="s">
        <v>93</v>
      </c>
      <c r="I7" s="38" t="s">
        <v>94</v>
      </c>
      <c r="J7" s="38" t="s">
        <v>95</v>
      </c>
      <c r="K7" s="38" t="s">
        <v>96</v>
      </c>
      <c r="L7" s="38" t="s">
        <v>97</v>
      </c>
      <c r="M7" s="38" t="s">
        <v>98</v>
      </c>
      <c r="N7" s="39" t="s">
        <v>99</v>
      </c>
      <c r="O7" s="39">
        <v>66.489999999999995</v>
      </c>
      <c r="P7" s="39">
        <v>94.94</v>
      </c>
      <c r="Q7" s="39">
        <v>3509</v>
      </c>
      <c r="R7" s="39">
        <v>7007</v>
      </c>
      <c r="S7" s="39">
        <v>188.38</v>
      </c>
      <c r="T7" s="39">
        <v>37.200000000000003</v>
      </c>
      <c r="U7" s="39">
        <v>6570</v>
      </c>
      <c r="V7" s="39">
        <v>17.97</v>
      </c>
      <c r="W7" s="39">
        <v>365.61</v>
      </c>
      <c r="X7" s="39">
        <v>102.25</v>
      </c>
      <c r="Y7" s="39">
        <v>99.2</v>
      </c>
      <c r="Z7" s="39">
        <v>104.65</v>
      </c>
      <c r="AA7" s="39">
        <v>103.36</v>
      </c>
      <c r="AB7" s="39">
        <v>110.3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126.31</v>
      </c>
      <c r="AU7" s="39">
        <v>128.09</v>
      </c>
      <c r="AV7" s="39">
        <v>124.77</v>
      </c>
      <c r="AW7" s="39">
        <v>123.97</v>
      </c>
      <c r="AX7" s="39">
        <v>134.37</v>
      </c>
      <c r="AY7" s="39">
        <v>371.89</v>
      </c>
      <c r="AZ7" s="39">
        <v>293.23</v>
      </c>
      <c r="BA7" s="39">
        <v>300.14</v>
      </c>
      <c r="BB7" s="39">
        <v>301.04000000000002</v>
      </c>
      <c r="BC7" s="39">
        <v>305.08</v>
      </c>
      <c r="BD7" s="39">
        <v>260.31</v>
      </c>
      <c r="BE7" s="39">
        <v>688.52</v>
      </c>
      <c r="BF7" s="39">
        <v>628.36</v>
      </c>
      <c r="BG7" s="39">
        <v>585.87</v>
      </c>
      <c r="BH7" s="39">
        <v>555.97</v>
      </c>
      <c r="BI7" s="39">
        <v>601.82000000000005</v>
      </c>
      <c r="BJ7" s="39">
        <v>483.11</v>
      </c>
      <c r="BK7" s="39">
        <v>542.29999999999995</v>
      </c>
      <c r="BL7" s="39">
        <v>566.65</v>
      </c>
      <c r="BM7" s="39">
        <v>551.62</v>
      </c>
      <c r="BN7" s="39">
        <v>585.59</v>
      </c>
      <c r="BO7" s="39">
        <v>275.67</v>
      </c>
      <c r="BP7" s="39">
        <v>92</v>
      </c>
      <c r="BQ7" s="39">
        <v>89.04</v>
      </c>
      <c r="BR7" s="39">
        <v>94.38</v>
      </c>
      <c r="BS7" s="39">
        <v>94</v>
      </c>
      <c r="BT7" s="39">
        <v>83.67</v>
      </c>
      <c r="BU7" s="39">
        <v>93.28</v>
      </c>
      <c r="BV7" s="39">
        <v>87.51</v>
      </c>
      <c r="BW7" s="39">
        <v>84.77</v>
      </c>
      <c r="BX7" s="39">
        <v>87.11</v>
      </c>
      <c r="BY7" s="39">
        <v>82.78</v>
      </c>
      <c r="BZ7" s="39">
        <v>100.05</v>
      </c>
      <c r="CA7" s="39">
        <v>221.03</v>
      </c>
      <c r="CB7" s="39">
        <v>228.42</v>
      </c>
      <c r="CC7" s="39">
        <v>216.96</v>
      </c>
      <c r="CD7" s="39">
        <v>219.91</v>
      </c>
      <c r="CE7" s="39">
        <v>197.88</v>
      </c>
      <c r="CF7" s="39">
        <v>208.29</v>
      </c>
      <c r="CG7" s="39">
        <v>218.42</v>
      </c>
      <c r="CH7" s="39">
        <v>227.27</v>
      </c>
      <c r="CI7" s="39">
        <v>223.98</v>
      </c>
      <c r="CJ7" s="39">
        <v>225.09</v>
      </c>
      <c r="CK7" s="39">
        <v>166.4</v>
      </c>
      <c r="CL7" s="39">
        <v>77.94</v>
      </c>
      <c r="CM7" s="39">
        <v>80.349999999999994</v>
      </c>
      <c r="CN7" s="39">
        <v>77.06</v>
      </c>
      <c r="CO7" s="39">
        <v>71.02</v>
      </c>
      <c r="CP7" s="39">
        <v>71.62</v>
      </c>
      <c r="CQ7" s="39">
        <v>49.32</v>
      </c>
      <c r="CR7" s="39">
        <v>50.24</v>
      </c>
      <c r="CS7" s="39">
        <v>50.29</v>
      </c>
      <c r="CT7" s="39">
        <v>49.64</v>
      </c>
      <c r="CU7" s="39">
        <v>49.38</v>
      </c>
      <c r="CV7" s="39">
        <v>60.69</v>
      </c>
      <c r="CW7" s="39">
        <v>56.72</v>
      </c>
      <c r="CX7" s="39">
        <v>55.12</v>
      </c>
      <c r="CY7" s="39">
        <v>55.6</v>
      </c>
      <c r="CZ7" s="39">
        <v>57.06</v>
      </c>
      <c r="DA7" s="39">
        <v>58.94</v>
      </c>
      <c r="DB7" s="39">
        <v>79.34</v>
      </c>
      <c r="DC7" s="39">
        <v>78.650000000000006</v>
      </c>
      <c r="DD7" s="39">
        <v>77.73</v>
      </c>
      <c r="DE7" s="39">
        <v>78.09</v>
      </c>
      <c r="DF7" s="39">
        <v>78.010000000000005</v>
      </c>
      <c r="DG7" s="39">
        <v>89.82</v>
      </c>
      <c r="DH7" s="39">
        <v>44.41</v>
      </c>
      <c r="DI7" s="39">
        <v>47.29</v>
      </c>
      <c r="DJ7" s="39">
        <v>49.3</v>
      </c>
      <c r="DK7" s="39">
        <v>50.94</v>
      </c>
      <c r="DL7" s="39">
        <v>52.68</v>
      </c>
      <c r="DM7" s="39">
        <v>48.3</v>
      </c>
      <c r="DN7" s="39">
        <v>45.14</v>
      </c>
      <c r="DO7" s="39">
        <v>45.85</v>
      </c>
      <c r="DP7" s="39">
        <v>47.31</v>
      </c>
      <c r="DQ7" s="39">
        <v>47.5</v>
      </c>
      <c r="DR7" s="39">
        <v>50.19</v>
      </c>
      <c r="DS7" s="39">
        <v>26.72</v>
      </c>
      <c r="DT7" s="39">
        <v>29.19</v>
      </c>
      <c r="DU7" s="39">
        <v>31.71</v>
      </c>
      <c r="DV7" s="39">
        <v>31.57</v>
      </c>
      <c r="DW7" s="39">
        <v>45.23</v>
      </c>
      <c r="DX7" s="39">
        <v>12.43</v>
      </c>
      <c r="DY7" s="39">
        <v>13.58</v>
      </c>
      <c r="DZ7" s="39">
        <v>14.13</v>
      </c>
      <c r="EA7" s="39">
        <v>16.77</v>
      </c>
      <c r="EB7" s="39">
        <v>17.399999999999999</v>
      </c>
      <c r="EC7" s="39">
        <v>20.63</v>
      </c>
      <c r="ED7" s="39">
        <v>0.31</v>
      </c>
      <c r="EE7" s="39">
        <v>0.38</v>
      </c>
      <c r="EF7" s="39">
        <v>0.31</v>
      </c>
      <c r="EG7" s="39">
        <v>0.43</v>
      </c>
      <c r="EH7" s="39">
        <v>0.32</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2022-02-20T08:46:38Z</cp:lastPrinted>
  <dcterms:created xsi:type="dcterms:W3CDTF">2021-12-03T06:46:03Z</dcterms:created>
  <dcterms:modified xsi:type="dcterms:W3CDTF">2022-02-20T08:46:39Z</dcterms:modified>
  <cp:category/>
</cp:coreProperties>
</file>