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一組08_群馬東部水道企業団\"/>
    </mc:Choice>
  </mc:AlternateContent>
  <xr:revisionPtr revIDLastSave="0" documentId="13_ncr:1_{2FE066D5-AC95-488B-9FE6-55C8200DF033}" xr6:coauthVersionLast="36" xr6:coauthVersionMax="36" xr10:uidLastSave="{00000000-0000-0000-0000-000000000000}"/>
  <workbookProtection workbookAlgorithmName="SHA-512" workbookHashValue="pKY7WGpb/BiP+pjPclkCQXEcTrbP4SiQnqkDtfEMnLU923ck/Ufjb0aZzb13qZmD+D2Atg0+9uyRBMQmTAyaeg==" workbookSaltValue="kMaGk1HLj3Oh3a+uliu4aQ=="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R6" i="5"/>
  <c r="AL8" i="4" s="1"/>
  <c r="Q6" i="5"/>
  <c r="P6" i="5"/>
  <c r="P10" i="4" s="1"/>
  <c r="O6" i="5"/>
  <c r="I10" i="4" s="1"/>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I85" i="4"/>
  <c r="H85" i="4"/>
  <c r="AT10" i="4"/>
  <c r="AL10" i="4"/>
  <c r="W10" i="4"/>
  <c r="B10" i="4"/>
  <c r="AT8" i="4"/>
  <c r="P8" i="4"/>
  <c r="B8" i="4"/>
</calcChain>
</file>

<file path=xl/sharedStrings.xml><?xml version="1.0" encoding="utf-8"?>
<sst xmlns="http://schemas.openxmlformats.org/spreadsheetml/2006/main" count="231" uniqueCount="115">
  <si>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</si>
  <si>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</si>
  <si>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</si>
  <si>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</si>
  <si>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</si>
  <si>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</si>
  <si>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</si>
  <si>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</si>
  <si>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</si>
  <si>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</si>
  <si>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</si>
  <si>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</si>
  <si>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</si>
  <si>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</si>
  <si>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</si>
  <si>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</si>
  <si>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</si>
  <si>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</si>
  <si>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</si>
  <si>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</si>
  <si>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</si>
  <si>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</si>
  <si>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</si>
  <si>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</si>
  <si>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</si>
  <si>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</si>
  <si>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</si>
  <si>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</si>
  <si>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</si>
  <si>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</si>
  <si>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</si>
  <si>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</si>
  <si>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</si>
  <si>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</si>
  <si>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</si>
  <si>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</si>
  <si>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</si>
  <si>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</si>
  <si>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</si>
  <si>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</si>
  <si>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</si>
  <si>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</si>
  <si>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</si>
  <si>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</si>
  <si>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</si>
  <si>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</si>
  <si>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</si>
  <si>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</si>
  <si>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</si>
  <si>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</si>
  <si>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</si>
  <si>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</si>
  <si>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</si>
  <si>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</si>
  <si>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</si>
  <si>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</si>
  <si>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</si>
  <si>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</si>
  <si>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</si>
  <si>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</si>
  <si>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</si>
  <si>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</si>
  <si>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</si>
  <si>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</si>
  <si>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</si>
  <si>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</si>
  <si>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</si>
  <si>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</si>
  <si>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</si>
  <si>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</si>
  <si>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</si>
  <si>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</si>
  <si>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</si>
  <si>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</si>
  <si>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</si>
  <si>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</si>
  <si>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</si>
  <si>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</si>
  <si>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</si>
  <si>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</si>
  <si>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</si>
  <si>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</si>
  <si>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</si>
  <si>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</si>
  <si>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</si>
  <si>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</si>
  <si>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</si>
  <si>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</si>
  <si>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</si>
  <si>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</si>
  <si>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</si>
  <si>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</si>
  <si>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</si>
  <si>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群馬東部水道企業団</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</si>
  <si>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</si>
  <si>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</si>
  <si>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</si>
  <si>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</si>
  <si>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</si>
  <si>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</si>
  <si>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</si>
  <si>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</si>
  <si>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</si>
  <si>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</si>
  <si>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</si>
  <si>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</si>
  <si>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</si>
  <si>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</si>
  <si>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</si>
  <si>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</si>
  <si>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</si>
  <si>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</si>
  <si>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令和2年度は、群馬県企業局の水道用水供給事業との事業統合を実施した影響を大いに受けたことにより各指標数値は、改善し良好な経営状況にあるといえる。
　しかしながら、企業団設立時の基本構想で掲げた長期的な将来像である「持続可能な水道による安定した水の供給」を実現するためには、水源や浄水場の有効活用を図り、施設等の更新に係る財源を確保しなければならず料金改定を実施する必要がある。
　</t>
    <rPh sb="1" eb="3">
      <t>レイワ</t>
    </rPh>
    <rPh sb="4" eb="6">
      <t>ネンド</t>
    </rPh>
    <rPh sb="34" eb="36">
      <t>エイキョウ</t>
    </rPh>
    <rPh sb="37" eb="38">
      <t>オオ</t>
    </rPh>
    <rPh sb="40" eb="41">
      <t>ウ</t>
    </rPh>
    <rPh sb="51" eb="53">
      <t>スウチ</t>
    </rPh>
    <rPh sb="55" eb="57">
      <t>カイゼン</t>
    </rPh>
    <rPh sb="154" eb="155">
      <t>トウ</t>
    </rPh>
    <rPh sb="183" eb="185">
      <t>ヒツヨウ</t>
    </rPh>
    <phoneticPr fontId="4"/>
  </si>
  <si>
    <t>①「有形固定資産減価償却率」は、群馬県企業局からの資産の譲与の影響により償却率が減少した。
②「管路経年化率」は、令和2年度布設替を実施した管路より、高度成長時に布設した対応年数を超えた管路が多く、数値が上昇した。
③「管路更新率」は、補助金を活用し、管理の布設替え実施しているが年間1％しか実施できていない状態です。</t>
    <rPh sb="2" eb="4">
      <t>ユウケイ</t>
    </rPh>
    <rPh sb="4" eb="6">
      <t>コテイ</t>
    </rPh>
    <rPh sb="6" eb="8">
      <t>シサン</t>
    </rPh>
    <rPh sb="8" eb="10">
      <t>ゲンカ</t>
    </rPh>
    <rPh sb="10" eb="12">
      <t>ショウキャク</t>
    </rPh>
    <rPh sb="12" eb="13">
      <t>リツ</t>
    </rPh>
    <rPh sb="48" eb="50">
      <t>カンロ</t>
    </rPh>
    <rPh sb="50" eb="53">
      <t>ケイネンカ</t>
    </rPh>
    <rPh sb="53" eb="54">
      <t>リツ</t>
    </rPh>
    <rPh sb="110" eb="112">
      <t>カンロ</t>
    </rPh>
    <rPh sb="112" eb="113">
      <t>サラ</t>
    </rPh>
    <rPh sb="114" eb="115">
      <t>リツ</t>
    </rPh>
    <phoneticPr fontId="4"/>
  </si>
  <si>
    <t>①「経常収支比率」は、群馬県企業局からの資産の譲与により自己で水道水を製造することになり、委託料は増加したが受水費は大幅に減少した事により費用は減少し、経常収支比率は上昇した。
②「累積欠損金比率」は、０％であり、累積欠損金は発生していない。
③「流動比率」は、建設改良費を年度内に支払いを行えたため数値が上昇した。
④「企業債残高給水収益化比率」は、群馬県企業局から企業債も引継いだため大幅に上昇した。
⑤「料金回収率」は、群馬県企業局からの資産の譲与により費用（受水費）が減少したことにより増加した。
⑥「給水原価」は、群馬県企業局からの資産の譲与により費用（受水費）が減少したことにより給水原価は大幅に下がった。
⑦「施設利用率」は、漏水調査等の影響により無収水量の減少したことにより、1日平均配水量が減少し、数値が上昇した。
⑧「有収率」は、漏水調査及び、布設替工事の効果により若干であるが、有収率は上昇した。今後も両事業とも継続し向上を目指すが、管路の布設延長も長いため、実施場所の選定を注意し実施していく。</t>
    <rPh sb="2" eb="4">
      <t>ケイジョウ</t>
    </rPh>
    <rPh sb="4" eb="6">
      <t>シュウシ</t>
    </rPh>
    <rPh sb="6" eb="8">
      <t>ヒリツ</t>
    </rPh>
    <rPh sb="45" eb="48">
      <t>イタクリョウ</t>
    </rPh>
    <rPh sb="49" eb="51">
      <t>ゾウカ</t>
    </rPh>
    <rPh sb="54" eb="56">
      <t>ジュスイ</t>
    </rPh>
    <rPh sb="58" eb="60">
      <t>オオハバ</t>
    </rPh>
    <rPh sb="65" eb="66">
      <t>コト</t>
    </rPh>
    <rPh sb="69" eb="71">
      <t>ヒヨウ</t>
    </rPh>
    <rPh sb="72" eb="74">
      <t>ゲンショウ</t>
    </rPh>
    <rPh sb="76" eb="78">
      <t>ケイジョウ</t>
    </rPh>
    <rPh sb="78" eb="80">
      <t>シュウシ</t>
    </rPh>
    <rPh sb="80" eb="82">
      <t>ヒリツ</t>
    </rPh>
    <rPh sb="83" eb="85">
      <t>ジョウショウ</t>
    </rPh>
    <rPh sb="96" eb="98">
      <t>ヒリツ</t>
    </rPh>
    <rPh sb="107" eb="109">
      <t>ルイセキ</t>
    </rPh>
    <rPh sb="109" eb="111">
      <t>ケッソン</t>
    </rPh>
    <rPh sb="111" eb="112">
      <t>キン</t>
    </rPh>
    <rPh sb="124" eb="126">
      <t>リュウドウ</t>
    </rPh>
    <rPh sb="126" eb="128">
      <t>ヒリツ</t>
    </rPh>
    <rPh sb="131" eb="133">
      <t>ケンセツ</t>
    </rPh>
    <rPh sb="133" eb="135">
      <t>カイリョウ</t>
    </rPh>
    <rPh sb="135" eb="136">
      <t>ヒ</t>
    </rPh>
    <rPh sb="145" eb="146">
      <t>オコナ</t>
    </rPh>
    <rPh sb="161" eb="163">
      <t>キギョウ</t>
    </rPh>
    <rPh sb="163" eb="164">
      <t>サイ</t>
    </rPh>
    <rPh sb="164" eb="166">
      <t>ザンダカ</t>
    </rPh>
    <rPh sb="166" eb="168">
      <t>キュウスイ</t>
    </rPh>
    <rPh sb="168" eb="171">
      <t>シュウエキカ</t>
    </rPh>
    <rPh sb="171" eb="173">
      <t>ヒリツ</t>
    </rPh>
    <rPh sb="205" eb="207">
      <t>リョウキン</t>
    </rPh>
    <rPh sb="207" eb="209">
      <t>カイシュウ</t>
    </rPh>
    <rPh sb="209" eb="210">
      <t>リツ</t>
    </rPh>
    <rPh sb="255" eb="257">
      <t>キュウスイ</t>
    </rPh>
    <rPh sb="257" eb="259">
      <t>ゲンカ</t>
    </rPh>
    <rPh sb="312" eb="314">
      <t>シセツ</t>
    </rPh>
    <rPh sb="314" eb="317">
      <t>リヨウリツ</t>
    </rPh>
    <rPh sb="320" eb="322">
      <t>ロウスイ</t>
    </rPh>
    <rPh sb="322" eb="324">
      <t>チョウサ</t>
    </rPh>
    <rPh sb="324" eb="325">
      <t>トウ</t>
    </rPh>
    <rPh sb="326" eb="328">
      <t>エイキョウ</t>
    </rPh>
    <rPh sb="333" eb="335">
      <t>スイリョウ</t>
    </rPh>
    <rPh sb="336" eb="338">
      <t>ゲンショウ</t>
    </rPh>
    <rPh sb="347" eb="348">
      <t>ニチ</t>
    </rPh>
    <rPh sb="348" eb="350">
      <t>ヘイキン</t>
    </rPh>
    <rPh sb="350" eb="352">
      <t>ハイスイ</t>
    </rPh>
    <rPh sb="352" eb="353">
      <t>リョウ</t>
    </rPh>
    <rPh sb="354" eb="356">
      <t>ゲンショウ</t>
    </rPh>
    <rPh sb="358" eb="360">
      <t>スウチ</t>
    </rPh>
    <rPh sb="361" eb="363">
      <t>ジョウショウ</t>
    </rPh>
    <rPh sb="369" eb="372">
      <t>ユウシュウリツ</t>
    </rPh>
    <rPh sb="409" eb="411">
      <t>コンゴ</t>
    </rPh>
    <rPh sb="412" eb="413">
      <t>リョウ</t>
    </rPh>
    <rPh sb="413" eb="415">
      <t>ジギョウ</t>
    </rPh>
    <rPh sb="417" eb="419">
      <t>ケイゾク</t>
    </rPh>
    <rPh sb="420" eb="422">
      <t>コウジョウ</t>
    </rPh>
    <rPh sb="423" eb="425">
      <t>メザ</t>
    </rPh>
    <rPh sb="428" eb="430">
      <t>カンロ</t>
    </rPh>
    <rPh sb="431" eb="433">
      <t>フセツ</t>
    </rPh>
    <rPh sb="433" eb="435">
      <t>エンチョウ</t>
    </rPh>
    <rPh sb="436" eb="437">
      <t>ナガ</t>
    </rPh>
    <rPh sb="441" eb="443">
      <t>ジッシ</t>
    </rPh>
    <rPh sb="443" eb="445">
      <t>バショ</t>
    </rPh>
    <rPh sb="446" eb="448">
      <t>センテイ</t>
    </rPh>
    <rPh sb="449" eb="451">
      <t>チュウイ</t>
    </rPh>
    <rPh sb="452" eb="45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</si>
</sst>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0.85</c:v>
                </c:pt>
                <c:pt idx="1">
                  <c:v>1.04</c:v>
                </c:pt>
                <c:pt idx="2">
                  <c:v>0.63</c:v>
                </c:pt>
                <c:pt idx="3">
                  <c:v>0.81</c:v>
                </c:pt>
                <c:pt idx="4">
                  <c:v>0.89</c:v>
                </c:pt>
              </c:numCache>
            </c:numRef>
          </c:val>
          <c:extLst>
            <c:ext xmlns:c16="http://schemas.microsoft.com/office/drawing/2014/chart" uri="{C3380CC4-5D6E-409C-BE32-E72D297353CC}">
              <c16:uniqueId val="{00000000-7CE2-4E64-ADF0-0CEAF7EC1B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7CE2-4E64-ADF0-0CEAF7EC1B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63.03</c:v>
                </c:pt>
                <c:pt idx="1">
                  <c:v>64.08</c:v>
                </c:pt>
                <c:pt idx="2">
                  <c:v>65.25</c:v>
                </c:pt>
                <c:pt idx="3">
                  <c:v>77.489999999999995</c:v>
                </c:pt>
                <c:pt idx="4">
                  <c:v>79.69</c:v>
                </c:pt>
              </c:numCache>
            </c:numRef>
          </c:val>
          <c:extLst>
            <c:ext xmlns:c16="http://schemas.microsoft.com/office/drawing/2014/chart" uri="{C3380CC4-5D6E-409C-BE32-E72D297353CC}">
              <c16:uniqueId val="{00000000-49E1-4A49-B32F-8564C91A3E0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49E1-4A49-B32F-8564C91A3E0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84.59</c:v>
                </c:pt>
                <c:pt idx="1">
                  <c:v>83.22</c:v>
                </c:pt>
                <c:pt idx="2">
                  <c:v>82.53</c:v>
                </c:pt>
                <c:pt idx="3">
                  <c:v>82.41</c:v>
                </c:pt>
                <c:pt idx="4">
                  <c:v>83.28</c:v>
                </c:pt>
              </c:numCache>
            </c:numRef>
          </c:val>
          <c:extLst>
            <c:ext xmlns:c16="http://schemas.microsoft.com/office/drawing/2014/chart" uri="{C3380CC4-5D6E-409C-BE32-E72D297353CC}">
              <c16:uniqueId val="{00000000-3EFA-4466-B2AD-2AC8EE59CC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3EFA-4466-B2AD-2AC8EE59CC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111.67</c:v>
                </c:pt>
                <c:pt idx="1">
                  <c:v>112.3</c:v>
                </c:pt>
                <c:pt idx="2">
                  <c:v>108.88</c:v>
                </c:pt>
                <c:pt idx="3">
                  <c:v>106.82</c:v>
                </c:pt>
                <c:pt idx="4">
                  <c:v>116.58</c:v>
                </c:pt>
              </c:numCache>
            </c:numRef>
          </c:val>
          <c:extLst>
            <c:ext xmlns:c16="http://schemas.microsoft.com/office/drawing/2014/chart" uri="{C3380CC4-5D6E-409C-BE32-E72D297353CC}">
              <c16:uniqueId val="{00000000-2B5A-481A-8107-50CAAF8A32A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2B5A-481A-8107-50CAAF8A32A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47.22</c:v>
                </c:pt>
                <c:pt idx="1">
                  <c:v>47.84</c:v>
                </c:pt>
                <c:pt idx="2">
                  <c:v>48</c:v>
                </c:pt>
                <c:pt idx="3">
                  <c:v>48.4</c:v>
                </c:pt>
                <c:pt idx="4">
                  <c:v>44.98</c:v>
                </c:pt>
              </c:numCache>
            </c:numRef>
          </c:val>
          <c:extLst>
            <c:ext xmlns:c16="http://schemas.microsoft.com/office/drawing/2014/chart" uri="{C3380CC4-5D6E-409C-BE32-E72D297353CC}">
              <c16:uniqueId val="{00000000-6821-4C66-845A-0D041B87B0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6821-4C66-845A-0D041B87B0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13.05</c:v>
                </c:pt>
                <c:pt idx="1">
                  <c:v>13.18</c:v>
                </c:pt>
                <c:pt idx="2">
                  <c:v>8.68</c:v>
                </c:pt>
                <c:pt idx="3">
                  <c:v>8.98</c:v>
                </c:pt>
                <c:pt idx="4">
                  <c:v>9.7799999999999994</c:v>
                </c:pt>
              </c:numCache>
            </c:numRef>
          </c:val>
          <c:extLst>
            <c:ext xmlns:c16="http://schemas.microsoft.com/office/drawing/2014/chart" uri="{C3380CC4-5D6E-409C-BE32-E72D297353CC}">
              <c16:uniqueId val="{00000000-E75A-4637-B448-210C86C31CB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E75A-4637-B448-210C86C31CB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DD-4D9A-8536-FCC1739BB3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0DD-4D9A-8536-FCC1739BB3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232.96</c:v>
                </c:pt>
                <c:pt idx="1">
                  <c:v>202.65</c:v>
                </c:pt>
                <c:pt idx="2">
                  <c:v>182.38</c:v>
                </c:pt>
                <c:pt idx="3">
                  <c:v>180.91</c:v>
                </c:pt>
                <c:pt idx="4">
                  <c:v>284.97000000000003</c:v>
                </c:pt>
              </c:numCache>
            </c:numRef>
          </c:val>
          <c:extLst>
            <c:ext xmlns:c16="http://schemas.microsoft.com/office/drawing/2014/chart" uri="{C3380CC4-5D6E-409C-BE32-E72D297353CC}">
              <c16:uniqueId val="{00000000-F347-465C-A701-4367E262B4A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F347-465C-A701-4367E262B4A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287.06</c:v>
                </c:pt>
                <c:pt idx="1">
                  <c:v>279.72000000000003</c:v>
                </c:pt>
                <c:pt idx="2">
                  <c:v>282.31</c:v>
                </c:pt>
                <c:pt idx="3">
                  <c:v>286.81</c:v>
                </c:pt>
                <c:pt idx="4">
                  <c:v>326.83</c:v>
                </c:pt>
              </c:numCache>
            </c:numRef>
          </c:val>
          <c:extLst>
            <c:ext xmlns:c16="http://schemas.microsoft.com/office/drawing/2014/chart" uri="{C3380CC4-5D6E-409C-BE32-E72D297353CC}">
              <c16:uniqueId val="{00000000-F130-4192-9EB8-B46B0D8183D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F130-4192-9EB8-B46B0D8183D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107.36</c:v>
                </c:pt>
                <c:pt idx="1">
                  <c:v>107.9</c:v>
                </c:pt>
                <c:pt idx="2">
                  <c:v>104.41</c:v>
                </c:pt>
                <c:pt idx="3">
                  <c:v>102.14</c:v>
                </c:pt>
                <c:pt idx="4">
                  <c:v>114.68</c:v>
                </c:pt>
              </c:numCache>
            </c:numRef>
          </c:val>
          <c:extLst>
            <c:ext xmlns:c16="http://schemas.microsoft.com/office/drawing/2014/chart" uri="{C3380CC4-5D6E-409C-BE32-E72D297353CC}">
              <c16:uniqueId val="{00000000-FB2F-4ECB-8FC5-C2C27AEEB7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FB2F-4ECB-8FC5-C2C27AEEB7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142.97999999999999</c:v>
                </c:pt>
                <c:pt idx="1">
                  <c:v>142.66999999999999</c:v>
                </c:pt>
                <c:pt idx="2">
                  <c:v>147.79</c:v>
                </c:pt>
                <c:pt idx="3">
                  <c:v>151.47999999999999</c:v>
                </c:pt>
                <c:pt idx="4">
                  <c:v>133.91999999999999</c:v>
                </c:pt>
              </c:numCache>
            </c:numRef>
          </c:val>
          <c:extLst>
            <c:ext xmlns:c16="http://schemas.microsoft.com/office/drawing/2014/chart" uri="{C3380CC4-5D6E-409C-BE32-E72D297353CC}">
              <c16:uniqueId val="{00000000-D68D-4430-A624-9A188AA4B38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D68D-4430-A624-9A188AA4B38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55" zoomScaleNormal="55" zoomScaleSheetLayoutView="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群馬東部水道企業団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その他</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75.31</v>
      </c>
      <c r="J10" s="53"/>
      <c r="K10" s="53"/>
      <c r="L10" s="53"/>
      <c r="M10" s="53"/>
      <c r="N10" s="53"/>
      <c r="O10" s="64"/>
      <c r="P10" s="54">
        <f>データ!$P$6</f>
        <v>99.41</v>
      </c>
      <c r="Q10" s="54"/>
      <c r="R10" s="54"/>
      <c r="S10" s="54"/>
      <c r="T10" s="54"/>
      <c r="U10" s="54"/>
      <c r="V10" s="54"/>
      <c r="W10" s="61">
        <f>データ!$Q$6</f>
        <v>2255</v>
      </c>
      <c r="X10" s="61"/>
      <c r="Y10" s="61"/>
      <c r="Z10" s="61"/>
      <c r="AA10" s="61"/>
      <c r="AB10" s="61"/>
      <c r="AC10" s="61"/>
      <c r="AD10" s="2"/>
      <c r="AE10" s="2"/>
      <c r="AF10" s="2"/>
      <c r="AG10" s="2"/>
      <c r="AH10" s="4"/>
      <c r="AI10" s="4"/>
      <c r="AJ10" s="4"/>
      <c r="AK10" s="4"/>
      <c r="AL10" s="61">
        <f>データ!$U$6</f>
        <v>450928</v>
      </c>
      <c r="AM10" s="61"/>
      <c r="AN10" s="61"/>
      <c r="AO10" s="61"/>
      <c r="AP10" s="61"/>
      <c r="AQ10" s="61"/>
      <c r="AR10" s="61"/>
      <c r="AS10" s="61"/>
      <c r="AT10" s="52">
        <f>データ!$V$6</f>
        <v>423.2</v>
      </c>
      <c r="AU10" s="53"/>
      <c r="AV10" s="53"/>
      <c r="AW10" s="53"/>
      <c r="AX10" s="53"/>
      <c r="AY10" s="53"/>
      <c r="AZ10" s="53"/>
      <c r="BA10" s="53"/>
      <c r="BB10" s="54">
        <f>データ!$W$6</f>
        <v>1065.52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qQV/OzeGdDbyJvikFOw0Lz3o12cPjoK1ZSqskSH/G4tX3XznO6JKSCwHcivMyPBx3xZgb0rTOj1f+jToZOzVQ==" saltValue="Jz97835MIUCSVukpOQBAq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109193</v>
      </c>
      <c r="D6" s="34">
        <f t="shared" si="3"/>
        <v>46</v>
      </c>
      <c r="E6" s="34">
        <f t="shared" si="3"/>
        <v>1</v>
      </c>
      <c r="F6" s="34">
        <f t="shared" si="3"/>
        <v>0</v>
      </c>
      <c r="G6" s="34">
        <f t="shared" si="3"/>
        <v>1</v>
      </c>
      <c r="H6" s="34" t="str">
        <f t="shared" si="3"/>
        <v>群馬県　群馬東部水道企業団</v>
      </c>
      <c r="I6" s="34" t="str">
        <f t="shared" si="3"/>
        <v>法適用</v>
      </c>
      <c r="J6" s="34" t="str">
        <f t="shared" si="3"/>
        <v>水道事業</v>
      </c>
      <c r="K6" s="34" t="str">
        <f t="shared" si="3"/>
        <v>末端給水事業</v>
      </c>
      <c r="L6" s="34" t="str">
        <f t="shared" si="3"/>
        <v>A1</v>
      </c>
      <c r="M6" s="34" t="str">
        <f t="shared" si="3"/>
        <v>その他</v>
      </c>
      <c r="N6" s="35" t="str">
        <f t="shared" si="3"/>
        <v>-</v>
      </c>
      <c r="O6" s="35">
        <f t="shared" si="3"/>
        <v>75.31</v>
      </c>
      <c r="P6" s="35">
        <f t="shared" si="3"/>
        <v>99.41</v>
      </c>
      <c r="Q6" s="35">
        <f t="shared" si="3"/>
        <v>2255</v>
      </c>
      <c r="R6" s="35" t="str">
        <f t="shared" si="3"/>
        <v>-</v>
      </c>
      <c r="S6" s="35" t="str">
        <f t="shared" si="3"/>
        <v>-</v>
      </c>
      <c r="T6" s="35" t="str">
        <f t="shared" si="3"/>
        <v>-</v>
      </c>
      <c r="U6" s="35">
        <f t="shared" si="3"/>
        <v>450928</v>
      </c>
      <c r="V6" s="35">
        <f t="shared" si="3"/>
        <v>423.2</v>
      </c>
      <c r="W6" s="35">
        <f t="shared" si="3"/>
        <v>1065.52</v>
      </c>
      <c r="X6" s="36">
        <f>IF(X7="",NA(),X7)</f>
        <v>111.67</v>
      </c>
      <c r="Y6" s="36">
        <f t="shared" ref="Y6:AG6" si="4">IF(Y7="",NA(),Y7)</f>
        <v>112.3</v>
      </c>
      <c r="Z6" s="36">
        <f t="shared" si="4"/>
        <v>108.88</v>
      </c>
      <c r="AA6" s="36">
        <f t="shared" si="4"/>
        <v>106.82</v>
      </c>
      <c r="AB6" s="36">
        <f t="shared" si="4"/>
        <v>116.58</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232.96</v>
      </c>
      <c r="AU6" s="36">
        <f t="shared" ref="AU6:BC6" si="6">IF(AU7="",NA(),AU7)</f>
        <v>202.65</v>
      </c>
      <c r="AV6" s="36">
        <f t="shared" si="6"/>
        <v>182.38</v>
      </c>
      <c r="AW6" s="36">
        <f t="shared" si="6"/>
        <v>180.91</v>
      </c>
      <c r="AX6" s="36">
        <f t="shared" si="6"/>
        <v>284.97000000000003</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287.06</v>
      </c>
      <c r="BF6" s="36">
        <f t="shared" ref="BF6:BN6" si="7">IF(BF7="",NA(),BF7)</f>
        <v>279.72000000000003</v>
      </c>
      <c r="BG6" s="36">
        <f t="shared" si="7"/>
        <v>282.31</v>
      </c>
      <c r="BH6" s="36">
        <f t="shared" si="7"/>
        <v>286.81</v>
      </c>
      <c r="BI6" s="36">
        <f t="shared" si="7"/>
        <v>326.83</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107.36</v>
      </c>
      <c r="BQ6" s="36">
        <f t="shared" ref="BQ6:BY6" si="8">IF(BQ7="",NA(),BQ7)</f>
        <v>107.9</v>
      </c>
      <c r="BR6" s="36">
        <f t="shared" si="8"/>
        <v>104.41</v>
      </c>
      <c r="BS6" s="36">
        <f t="shared" si="8"/>
        <v>102.14</v>
      </c>
      <c r="BT6" s="36">
        <f t="shared" si="8"/>
        <v>114.68</v>
      </c>
      <c r="BU6" s="36">
        <f t="shared" si="8"/>
        <v>110.87</v>
      </c>
      <c r="BV6" s="36">
        <f t="shared" si="8"/>
        <v>110.3</v>
      </c>
      <c r="BW6" s="36">
        <f t="shared" si="8"/>
        <v>109.12</v>
      </c>
      <c r="BX6" s="36">
        <f t="shared" si="8"/>
        <v>107.42</v>
      </c>
      <c r="BY6" s="36">
        <f t="shared" si="8"/>
        <v>105.07</v>
      </c>
      <c r="BZ6" s="35" t="str">
        <f>IF(BZ7="","",IF(BZ7="-","【-】","【"&amp;SUBSTITUTE(TEXT(BZ7,"#,##0.00"),"-","△")&amp;"】"))</f>
        <v>【100.05】</v>
      </c>
      <c r="CA6" s="36">
        <f>IF(CA7="",NA(),CA7)</f>
        <v>142.97999999999999</v>
      </c>
      <c r="CB6" s="36">
        <f t="shared" ref="CB6:CJ6" si="9">IF(CB7="",NA(),CB7)</f>
        <v>142.66999999999999</v>
      </c>
      <c r="CC6" s="36">
        <f t="shared" si="9"/>
        <v>147.79</v>
      </c>
      <c r="CD6" s="36">
        <f t="shared" si="9"/>
        <v>151.47999999999999</v>
      </c>
      <c r="CE6" s="36">
        <f t="shared" si="9"/>
        <v>133.91999999999999</v>
      </c>
      <c r="CF6" s="36">
        <f t="shared" si="9"/>
        <v>150.54</v>
      </c>
      <c r="CG6" s="36">
        <f t="shared" si="9"/>
        <v>151.85</v>
      </c>
      <c r="CH6" s="36">
        <f t="shared" si="9"/>
        <v>153.88</v>
      </c>
      <c r="CI6" s="36">
        <f t="shared" si="9"/>
        <v>157.19</v>
      </c>
      <c r="CJ6" s="36">
        <f t="shared" si="9"/>
        <v>153.71</v>
      </c>
      <c r="CK6" s="35" t="str">
        <f>IF(CK7="","",IF(CK7="-","【-】","【"&amp;SUBSTITUTE(TEXT(CK7,"#,##0.00"),"-","△")&amp;"】"))</f>
        <v>【166.40】</v>
      </c>
      <c r="CL6" s="36">
        <f>IF(CL7="",NA(),CL7)</f>
        <v>63.03</v>
      </c>
      <c r="CM6" s="36">
        <f t="shared" ref="CM6:CU6" si="10">IF(CM7="",NA(),CM7)</f>
        <v>64.08</v>
      </c>
      <c r="CN6" s="36">
        <f t="shared" si="10"/>
        <v>65.25</v>
      </c>
      <c r="CO6" s="36">
        <f t="shared" si="10"/>
        <v>77.489999999999995</v>
      </c>
      <c r="CP6" s="36">
        <f t="shared" si="10"/>
        <v>79.69</v>
      </c>
      <c r="CQ6" s="36">
        <f t="shared" si="10"/>
        <v>63.18</v>
      </c>
      <c r="CR6" s="36">
        <f t="shared" si="10"/>
        <v>63.54</v>
      </c>
      <c r="CS6" s="36">
        <f t="shared" si="10"/>
        <v>63.53</v>
      </c>
      <c r="CT6" s="36">
        <f t="shared" si="10"/>
        <v>63.16</v>
      </c>
      <c r="CU6" s="36">
        <f t="shared" si="10"/>
        <v>64.41</v>
      </c>
      <c r="CV6" s="35" t="str">
        <f>IF(CV7="","",IF(CV7="-","【-】","【"&amp;SUBSTITUTE(TEXT(CV7,"#,##0.00"),"-","△")&amp;"】"))</f>
        <v>【60.69】</v>
      </c>
      <c r="CW6" s="36">
        <f>IF(CW7="",NA(),CW7)</f>
        <v>84.59</v>
      </c>
      <c r="CX6" s="36">
        <f t="shared" ref="CX6:DF6" si="11">IF(CX7="",NA(),CX7)</f>
        <v>83.22</v>
      </c>
      <c r="CY6" s="36">
        <f t="shared" si="11"/>
        <v>82.53</v>
      </c>
      <c r="CZ6" s="36">
        <f t="shared" si="11"/>
        <v>82.41</v>
      </c>
      <c r="DA6" s="36">
        <f t="shared" si="11"/>
        <v>83.28</v>
      </c>
      <c r="DB6" s="36">
        <f t="shared" si="11"/>
        <v>91.6</v>
      </c>
      <c r="DC6" s="36">
        <f t="shared" si="11"/>
        <v>91.48</v>
      </c>
      <c r="DD6" s="36">
        <f t="shared" si="11"/>
        <v>91.58</v>
      </c>
      <c r="DE6" s="36">
        <f t="shared" si="11"/>
        <v>91.48</v>
      </c>
      <c r="DF6" s="36">
        <f t="shared" si="11"/>
        <v>91.64</v>
      </c>
      <c r="DG6" s="35" t="str">
        <f>IF(DG7="","",IF(DG7="-","【-】","【"&amp;SUBSTITUTE(TEXT(DG7,"#,##0.00"),"-","△")&amp;"】"))</f>
        <v>【89.82】</v>
      </c>
      <c r="DH6" s="36">
        <f>IF(DH7="",NA(),DH7)</f>
        <v>47.22</v>
      </c>
      <c r="DI6" s="36">
        <f t="shared" ref="DI6:DQ6" si="12">IF(DI7="",NA(),DI7)</f>
        <v>47.84</v>
      </c>
      <c r="DJ6" s="36">
        <f t="shared" si="12"/>
        <v>48</v>
      </c>
      <c r="DK6" s="36">
        <f t="shared" si="12"/>
        <v>48.4</v>
      </c>
      <c r="DL6" s="36">
        <f t="shared" si="12"/>
        <v>44.98</v>
      </c>
      <c r="DM6" s="36">
        <f t="shared" si="12"/>
        <v>49.1</v>
      </c>
      <c r="DN6" s="36">
        <f t="shared" si="12"/>
        <v>49.66</v>
      </c>
      <c r="DO6" s="36">
        <f t="shared" si="12"/>
        <v>50.41</v>
      </c>
      <c r="DP6" s="36">
        <f t="shared" si="12"/>
        <v>51.13</v>
      </c>
      <c r="DQ6" s="36">
        <f t="shared" si="12"/>
        <v>51.62</v>
      </c>
      <c r="DR6" s="35" t="str">
        <f>IF(DR7="","",IF(DR7="-","【-】","【"&amp;SUBSTITUTE(TEXT(DR7,"#,##0.00"),"-","△")&amp;"】"))</f>
        <v>【50.19】</v>
      </c>
      <c r="DS6" s="36">
        <f>IF(DS7="",NA(),DS7)</f>
        <v>13.05</v>
      </c>
      <c r="DT6" s="36">
        <f t="shared" ref="DT6:EB6" si="13">IF(DT7="",NA(),DT7)</f>
        <v>13.18</v>
      </c>
      <c r="DU6" s="36">
        <f t="shared" si="13"/>
        <v>8.68</v>
      </c>
      <c r="DV6" s="36">
        <f t="shared" si="13"/>
        <v>8.98</v>
      </c>
      <c r="DW6" s="36">
        <f t="shared" si="13"/>
        <v>9.7799999999999994</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0.85</v>
      </c>
      <c r="EE6" s="36">
        <f t="shared" ref="EE6:EM6" si="14">IF(EE7="",NA(),EE7)</f>
        <v>1.04</v>
      </c>
      <c r="EF6" s="36">
        <f t="shared" si="14"/>
        <v>0.63</v>
      </c>
      <c r="EG6" s="36">
        <f t="shared" si="14"/>
        <v>0.81</v>
      </c>
      <c r="EH6" s="36">
        <f t="shared" si="14"/>
        <v>0.89</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2">
      <c r="A7" s="29"/>
      <c r="B7" s="38">
        <v>2020</v>
      </c>
      <c r="C7" s="38">
        <v>109193</v>
      </c>
      <c r="D7" s="38">
        <v>46</v>
      </c>
      <c r="E7" s="38">
        <v>1</v>
      </c>
      <c r="F7" s="38">
        <v>0</v>
      </c>
      <c r="G7" s="38">
        <v>1</v>
      </c>
      <c r="H7" s="38" t="s">
        <v>93</v>
      </c>
      <c r="I7" s="38" t="s">
        <v>94</v>
      </c>
      <c r="J7" s="38" t="s">
        <v>95</v>
      </c>
      <c r="K7" s="38" t="s">
        <v>96</v>
      </c>
      <c r="L7" s="38" t="s">
        <v>97</v>
      </c>
      <c r="M7" s="38" t="s">
        <v>98</v>
      </c>
      <c r="N7" s="39" t="s">
        <v>99</v>
      </c>
      <c r="O7" s="39">
        <v>75.31</v>
      </c>
      <c r="P7" s="39">
        <v>99.41</v>
      </c>
      <c r="Q7" s="39">
        <v>2255</v>
      </c>
      <c r="R7" s="39" t="s">
        <v>99</v>
      </c>
      <c r="S7" s="39" t="s">
        <v>99</v>
      </c>
      <c r="T7" s="39" t="s">
        <v>99</v>
      </c>
      <c r="U7" s="39">
        <v>450928</v>
      </c>
      <c r="V7" s="39">
        <v>423.2</v>
      </c>
      <c r="W7" s="39">
        <v>1065.52</v>
      </c>
      <c r="X7" s="39">
        <v>111.67</v>
      </c>
      <c r="Y7" s="39">
        <v>112.3</v>
      </c>
      <c r="Z7" s="39">
        <v>108.88</v>
      </c>
      <c r="AA7" s="39">
        <v>106.82</v>
      </c>
      <c r="AB7" s="39">
        <v>116.58</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232.96</v>
      </c>
      <c r="AU7" s="39">
        <v>202.65</v>
      </c>
      <c r="AV7" s="39">
        <v>182.38</v>
      </c>
      <c r="AW7" s="39">
        <v>180.91</v>
      </c>
      <c r="AX7" s="39">
        <v>284.97000000000003</v>
      </c>
      <c r="AY7" s="39">
        <v>249.08</v>
      </c>
      <c r="AZ7" s="39">
        <v>254.05</v>
      </c>
      <c r="BA7" s="39">
        <v>258.22000000000003</v>
      </c>
      <c r="BB7" s="39">
        <v>250.03</v>
      </c>
      <c r="BC7" s="39">
        <v>239.45</v>
      </c>
      <c r="BD7" s="39">
        <v>260.31</v>
      </c>
      <c r="BE7" s="39">
        <v>287.06</v>
      </c>
      <c r="BF7" s="39">
        <v>279.72000000000003</v>
      </c>
      <c r="BG7" s="39">
        <v>282.31</v>
      </c>
      <c r="BH7" s="39">
        <v>286.81</v>
      </c>
      <c r="BI7" s="39">
        <v>326.83</v>
      </c>
      <c r="BJ7" s="39">
        <v>266.66000000000003</v>
      </c>
      <c r="BK7" s="39">
        <v>258.63</v>
      </c>
      <c r="BL7" s="39">
        <v>255.12</v>
      </c>
      <c r="BM7" s="39">
        <v>254.19</v>
      </c>
      <c r="BN7" s="39">
        <v>259.56</v>
      </c>
      <c r="BO7" s="39">
        <v>275.67</v>
      </c>
      <c r="BP7" s="39">
        <v>107.36</v>
      </c>
      <c r="BQ7" s="39">
        <v>107.9</v>
      </c>
      <c r="BR7" s="39">
        <v>104.41</v>
      </c>
      <c r="BS7" s="39">
        <v>102.14</v>
      </c>
      <c r="BT7" s="39">
        <v>114.68</v>
      </c>
      <c r="BU7" s="39">
        <v>110.87</v>
      </c>
      <c r="BV7" s="39">
        <v>110.3</v>
      </c>
      <c r="BW7" s="39">
        <v>109.12</v>
      </c>
      <c r="BX7" s="39">
        <v>107.42</v>
      </c>
      <c r="BY7" s="39">
        <v>105.07</v>
      </c>
      <c r="BZ7" s="39">
        <v>100.05</v>
      </c>
      <c r="CA7" s="39">
        <v>142.97999999999999</v>
      </c>
      <c r="CB7" s="39">
        <v>142.66999999999999</v>
      </c>
      <c r="CC7" s="39">
        <v>147.79</v>
      </c>
      <c r="CD7" s="39">
        <v>151.47999999999999</v>
      </c>
      <c r="CE7" s="39">
        <v>133.91999999999999</v>
      </c>
      <c r="CF7" s="39">
        <v>150.54</v>
      </c>
      <c r="CG7" s="39">
        <v>151.85</v>
      </c>
      <c r="CH7" s="39">
        <v>153.88</v>
      </c>
      <c r="CI7" s="39">
        <v>157.19</v>
      </c>
      <c r="CJ7" s="39">
        <v>153.71</v>
      </c>
      <c r="CK7" s="39">
        <v>166.4</v>
      </c>
      <c r="CL7" s="39">
        <v>63.03</v>
      </c>
      <c r="CM7" s="39">
        <v>64.08</v>
      </c>
      <c r="CN7" s="39">
        <v>65.25</v>
      </c>
      <c r="CO7" s="39">
        <v>77.489999999999995</v>
      </c>
      <c r="CP7" s="39">
        <v>79.69</v>
      </c>
      <c r="CQ7" s="39">
        <v>63.18</v>
      </c>
      <c r="CR7" s="39">
        <v>63.54</v>
      </c>
      <c r="CS7" s="39">
        <v>63.53</v>
      </c>
      <c r="CT7" s="39">
        <v>63.16</v>
      </c>
      <c r="CU7" s="39">
        <v>64.41</v>
      </c>
      <c r="CV7" s="39">
        <v>60.69</v>
      </c>
      <c r="CW7" s="39">
        <v>84.59</v>
      </c>
      <c r="CX7" s="39">
        <v>83.22</v>
      </c>
      <c r="CY7" s="39">
        <v>82.53</v>
      </c>
      <c r="CZ7" s="39">
        <v>82.41</v>
      </c>
      <c r="DA7" s="39">
        <v>83.28</v>
      </c>
      <c r="DB7" s="39">
        <v>91.6</v>
      </c>
      <c r="DC7" s="39">
        <v>91.48</v>
      </c>
      <c r="DD7" s="39">
        <v>91.58</v>
      </c>
      <c r="DE7" s="39">
        <v>91.48</v>
      </c>
      <c r="DF7" s="39">
        <v>91.64</v>
      </c>
      <c r="DG7" s="39">
        <v>89.82</v>
      </c>
      <c r="DH7" s="39">
        <v>47.22</v>
      </c>
      <c r="DI7" s="39">
        <v>47.84</v>
      </c>
      <c r="DJ7" s="39">
        <v>48</v>
      </c>
      <c r="DK7" s="39">
        <v>48.4</v>
      </c>
      <c r="DL7" s="39">
        <v>44.98</v>
      </c>
      <c r="DM7" s="39">
        <v>49.1</v>
      </c>
      <c r="DN7" s="39">
        <v>49.66</v>
      </c>
      <c r="DO7" s="39">
        <v>50.41</v>
      </c>
      <c r="DP7" s="39">
        <v>51.13</v>
      </c>
      <c r="DQ7" s="39">
        <v>51.62</v>
      </c>
      <c r="DR7" s="39">
        <v>50.19</v>
      </c>
      <c r="DS7" s="39">
        <v>13.05</v>
      </c>
      <c r="DT7" s="39">
        <v>13.18</v>
      </c>
      <c r="DU7" s="39">
        <v>8.68</v>
      </c>
      <c r="DV7" s="39">
        <v>8.98</v>
      </c>
      <c r="DW7" s="39">
        <v>9.7799999999999994</v>
      </c>
      <c r="DX7" s="39">
        <v>17.420000000000002</v>
      </c>
      <c r="DY7" s="39">
        <v>18.940000000000001</v>
      </c>
      <c r="DZ7" s="39">
        <v>20.36</v>
      </c>
      <c r="EA7" s="39">
        <v>22.41</v>
      </c>
      <c r="EB7" s="39">
        <v>23.68</v>
      </c>
      <c r="EC7" s="39">
        <v>20.63</v>
      </c>
      <c r="ED7" s="39">
        <v>0.85</v>
      </c>
      <c r="EE7" s="39">
        <v>1.04</v>
      </c>
      <c r="EF7" s="39">
        <v>0.63</v>
      </c>
      <c r="EG7" s="39">
        <v>0.81</v>
      </c>
      <c r="EH7" s="39">
        <v>0.89</v>
      </c>
      <c r="EI7" s="39">
        <v>0.73</v>
      </c>
      <c r="EJ7" s="39">
        <v>0.74</v>
      </c>
      <c r="EK7" s="39">
        <v>0.75</v>
      </c>
      <c r="EL7" s="39">
        <v>0.73</v>
      </c>
      <c r="EM7" s="39">
        <v>0.79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2022-02-21T10:50:05Z</cp:lastPrinted>
  <dcterms:created xsi:type="dcterms:W3CDTF">2021-12-03T06:46:11Z</dcterms:created>
  <dcterms:modified xsi:type="dcterms:W3CDTF">2022-02-21T10:50:10Z</dcterms:modified>
  <cp:category/>
</cp:coreProperties>
</file>