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sakai-yoshinori\Desktop\7577622617_pack\"/>
    </mc:Choice>
  </mc:AlternateContent>
  <xr:revisionPtr revIDLastSave="0" documentId="13_ncr:1_{3D85E59E-3004-4936-8F11-8CE9408DA560}" xr6:coauthVersionLast="36" xr6:coauthVersionMax="36" xr10:uidLastSave="{00000000-0000-0000-0000-000000000000}"/>
  <workbookProtection workbookAlgorithmName="SHA-512" workbookHashValue="FDULHy5zCIM6l/oA0LwIdS/+vpU09wNeheJZKQ9jzN74CCXH66GhsG3B+zucCcvBF32RqitayXm2u+k7BzQ0dA==" workbookSaltValue="Dv5br6tqikw5nzATzdKdYQ==" workbookSpinCount="100000" lockStructure="1"/>
  <bookViews>
    <workbookView xWindow="0" yWindow="0" windowWidth="15360" windowHeight="76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W8" i="4"/>
  <c r="P8" i="4"/>
  <c r="I8" i="4"/>
</calcChain>
</file>

<file path=xl/sharedStrings.xml><?xml version="1.0" encoding="utf-8"?>
<sst xmlns="http://schemas.openxmlformats.org/spreadsheetml/2006/main" count="228" uniqueCount="113">
  <si>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</si>
  <si>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</si>
  <si>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</si>
  <si>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</si>
  <si>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</si>
  <si>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</si>
  <si>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</si>
  <si>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</si>
  <si>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</si>
  <si>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</si>
  <si>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</si>
  <si>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</si>
  <si>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</si>
  <si>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</si>
  <si>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</si>
  <si>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</si>
  <si>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</si>
  <si>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</si>
  <si>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</si>
  <si>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</si>
  <si>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</si>
  <si>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</si>
  <si>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</si>
  <si>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</si>
  <si>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</si>
  <si>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</si>
  <si>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</si>
  <si>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</si>
  <si>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</si>
  <si>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</si>
  <si>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</si>
  <si>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</si>
  <si>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</si>
  <si>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</si>
  <si>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</si>
  <si>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</si>
  <si>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</si>
  <si>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</si>
  <si>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</si>
  <si>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</si>
  <si>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</si>
  <si>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</si>
  <si>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</si>
  <si>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</si>
  <si>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</si>
  <si>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</si>
  <si>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</si>
  <si>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</si>
  <si>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</si>
  <si>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</si>
  <si>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</si>
  <si>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</si>
  <si>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</si>
  <si>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</si>
  <si>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</si>
  <si>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</si>
  <si>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</si>
  <si>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</si>
  <si>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</si>
  <si>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</si>
  <si>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</si>
  <si>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</si>
  <si>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</si>
  <si>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</si>
  <si>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</si>
  <si>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</si>
  <si>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</si>
  <si>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</si>
  <si>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</si>
  <si>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</si>
  <si>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</si>
  <si>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</si>
  <si>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</si>
  <si>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</si>
  <si>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</si>
  <si>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</si>
  <si>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</si>
  <si>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</si>
  <si>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</si>
  <si>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</si>
  <si>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</si>
  <si>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</si>
  <si>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</si>
  <si>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</si>
  <si>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</si>
  <si>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</si>
  <si>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</si>
  <si>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</si>
  <si>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</si>
  <si>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</si>
  <si>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</si>
  <si>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</si>
  <si>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</si>
  <si>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中之条町</t>
  </si>
  <si>
    <t>法適用</t>
  </si>
  <si>
    <t>水道事業</t>
  </si>
  <si>
    <t>簡易水道事業</t>
  </si>
  <si>
    <t>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</si>
  <si>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</si>
  <si>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</si>
  <si>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</si>
  <si>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</si>
  <si>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</si>
  <si>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</si>
  <si>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</si>
  <si>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</si>
  <si>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</si>
  <si>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</si>
  <si>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</si>
  <si>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</si>
  <si>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施設の老朽化が進み、毎年度修繕費用が大きなウエイトを占めているため、計画的な更新を進める必要がある。</t>
    <phoneticPr fontId="4"/>
  </si>
  <si>
    <t>給水収益は、人口減少や使用者の節水傾向等により年々減少し、今後の増加は見込めない状況である反面、施設は老朽化等による修繕経費が益々増大していく傾向である。
したがって今後の経営は、より一層の経費節減や効率化に努める必要がある。</t>
    <phoneticPr fontId="4"/>
  </si>
  <si>
    <t xml:space="preserve">コロナウイルス感染症の影響により、観光地への宿泊客等が減少したため、水道の使用量及び使用料が
減少した、このため、経常収支比率及び流動比率が下がっている。
また、減免及び猶予をおこなったため、料金回収率は下がっている。減免分については、町からの補助により補った。
</t>
    <rPh sb="17" eb="20">
      <t>カンコウチ</t>
    </rPh>
    <rPh sb="22" eb="25">
      <t>シュクハクキャク</t>
    </rPh>
    <rPh sb="25" eb="26">
      <t>トウ</t>
    </rPh>
    <rPh sb="27" eb="29">
      <t>ゲンショウ</t>
    </rPh>
    <rPh sb="39" eb="40">
      <t>リョウ</t>
    </rPh>
    <rPh sb="40" eb="41">
      <t>オヨ</t>
    </rPh>
    <rPh sb="47" eb="49">
      <t>ゲンショウ</t>
    </rPh>
    <rPh sb="63" eb="64">
      <t>オヨ</t>
    </rPh>
    <rPh sb="81" eb="83">
      <t>ゲンメン</t>
    </rPh>
    <rPh sb="83" eb="84">
      <t>オヨ</t>
    </rPh>
    <rPh sb="85" eb="87">
      <t>ユウヨ</t>
    </rPh>
    <rPh sb="102" eb="103">
      <t>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</si>
</sst>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0.97</c:v>
                </c:pt>
                <c:pt idx="1">
                  <c:v>0.8</c:v>
                </c:pt>
                <c:pt idx="2">
                  <c:v>0.99</c:v>
                </c:pt>
                <c:pt idx="3">
                  <c:v>1.23</c:v>
                </c:pt>
                <c:pt idx="4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5-4F4D-8A27-2E3AC1D45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0.52</c:v>
                </c:pt>
                <c:pt idx="2">
                  <c:v>0.46</c:v>
                </c:pt>
                <c:pt idx="3">
                  <c:v>0.43</c:v>
                </c:pt>
                <c:pt idx="4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5-4F4D-8A27-2E3AC1D45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48.84</c:v>
                </c:pt>
                <c:pt idx="2">
                  <c:v>43.58</c:v>
                </c:pt>
                <c:pt idx="3">
                  <c:v>40.86</c:v>
                </c:pt>
                <c:pt idx="4">
                  <c:v>36.83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4-41E0-BE94-3ED9A9BC8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50.04</c:v>
                </c:pt>
                <c:pt idx="1">
                  <c:v>47.18</c:v>
                </c:pt>
                <c:pt idx="2">
                  <c:v>45.73</c:v>
                </c:pt>
                <c:pt idx="3">
                  <c:v>49.01</c:v>
                </c:pt>
                <c:pt idx="4">
                  <c:v>48.86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4-41E0-BE94-3ED9A9BC8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</c:v>
                </c:pt>
                <c:pt idx="1">
                  <c:v>74.33</c:v>
                </c:pt>
                <c:pt idx="2">
                  <c:v>79.95</c:v>
                </c:pt>
                <c:pt idx="3">
                  <c:v>83.79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4-4B20-8504-418968018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83.83</c:v>
                </c:pt>
                <c:pt idx="1">
                  <c:v>80.209999999999994</c:v>
                </c:pt>
                <c:pt idx="2">
                  <c:v>80.25</c:v>
                </c:pt>
                <c:pt idx="3">
                  <c:v>76.569999999999993</c:v>
                </c:pt>
                <c:pt idx="4">
                  <c:v>76.48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4-4B20-8504-418968018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110.05</c:v>
                </c:pt>
                <c:pt idx="1">
                  <c:v>113.26</c:v>
                </c:pt>
                <c:pt idx="2">
                  <c:v>109.36</c:v>
                </c:pt>
                <c:pt idx="3">
                  <c:v>105.15</c:v>
                </c:pt>
                <c:pt idx="4">
                  <c:v>94.47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9-4F27-AD3C-808A392B0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111.79</c:v>
                </c:pt>
                <c:pt idx="1">
                  <c:v>111.37</c:v>
                </c:pt>
                <c:pt idx="2">
                  <c:v>109.77</c:v>
                </c:pt>
                <c:pt idx="3">
                  <c:v>105.45</c:v>
                </c:pt>
                <c:pt idx="4">
                  <c:v>103.82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9-4F27-AD3C-808A392B0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59</c:v>
                </c:pt>
                <c:pt idx="1">
                  <c:v>59.47</c:v>
                </c:pt>
                <c:pt idx="2">
                  <c:v>60.2</c:v>
                </c:pt>
                <c:pt idx="3">
                  <c:v>60.84</c:v>
                </c:pt>
                <c:pt idx="4">
                  <c:v>61.16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9-497A-8E4A-D584806B5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43.96</c:v>
                </c:pt>
                <c:pt idx="1">
                  <c:v>45.8</c:v>
                </c:pt>
                <c:pt idx="2">
                  <c:v>46.28</c:v>
                </c:pt>
                <c:pt idx="3">
                  <c:v>49.34</c:v>
                </c:pt>
                <c:pt idx="4">
                  <c:v>39.409999999999997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9-497A-8E4A-D584806B5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11.13</c:v>
                </c:pt>
                <c:pt idx="1">
                  <c:v>7.42</c:v>
                </c:pt>
                <c:pt idx="2">
                  <c:v>10.62</c:v>
                </c:pt>
                <c:pt idx="3">
                  <c:v>17.64</c:v>
                </c:pt>
                <c:pt idx="4">
                  <c:v>36.950000000000003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3-4BCB-8402-769E6289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11.91</c:v>
                </c:pt>
                <c:pt idx="1">
                  <c:v>20.02</c:v>
                </c:pt>
                <c:pt idx="2">
                  <c:v>18.03</c:v>
                </c:pt>
                <c:pt idx="3">
                  <c:v>22.75</c:v>
                </c:pt>
                <c:pt idx="4">
                  <c:v>20.97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3-4BCB-8402-769E6289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3-49AA-934F-310BF537D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4.03</c:v>
                </c:pt>
                <c:pt idx="1">
                  <c:v>3.02</c:v>
                </c:pt>
                <c:pt idx="2">
                  <c:v>4.96</c:v>
                </c:pt>
                <c:pt idx="3">
                  <c:v>29.38</c:v>
                </c:pt>
                <c:pt idx="4">
                  <c:v>31.54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73-49AA-934F-310BF537D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646.49</c:v>
                </c:pt>
                <c:pt idx="1">
                  <c:v>533.82000000000005</c:v>
                </c:pt>
                <c:pt idx="2">
                  <c:v>596.77</c:v>
                </c:pt>
                <c:pt idx="3">
                  <c:v>567.86</c:v>
                </c:pt>
                <c:pt idx="4">
                  <c:v>443.64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B-419D-ACD4-19E5C761F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548.71</c:v>
                </c:pt>
                <c:pt idx="1">
                  <c:v>533.21</c:v>
                </c:pt>
                <c:pt idx="2">
                  <c:v>563.05999999999995</c:v>
                </c:pt>
                <c:pt idx="3">
                  <c:v>413.82</c:v>
                </c:pt>
                <c:pt idx="4">
                  <c:v>302.22000000000003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DB-419D-ACD4-19E5C761F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388.16</c:v>
                </c:pt>
                <c:pt idx="1">
                  <c:v>350.36</c:v>
                </c:pt>
                <c:pt idx="2">
                  <c:v>328.49</c:v>
                </c:pt>
                <c:pt idx="3">
                  <c:v>295.36</c:v>
                </c:pt>
                <c:pt idx="4">
                  <c:v>290.45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A-4F0B-8ECD-00DD20CA6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669.22</c:v>
                </c:pt>
                <c:pt idx="1">
                  <c:v>634.09</c:v>
                </c:pt>
                <c:pt idx="2">
                  <c:v>651.9</c:v>
                </c:pt>
                <c:pt idx="3">
                  <c:v>698.55</c:v>
                </c:pt>
                <c:pt idx="4">
                  <c:v>970.36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A-4F0B-8ECD-00DD20CA6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101.94</c:v>
                </c:pt>
                <c:pt idx="1">
                  <c:v>105.79</c:v>
                </c:pt>
                <c:pt idx="2">
                  <c:v>102.04</c:v>
                </c:pt>
                <c:pt idx="3">
                  <c:v>97.43</c:v>
                </c:pt>
                <c:pt idx="4">
                  <c:v>83.47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F-4A66-8932-2579F3BBE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73.34</c:v>
                </c:pt>
                <c:pt idx="1">
                  <c:v>76.739999999999995</c:v>
                </c:pt>
                <c:pt idx="2">
                  <c:v>75.28</c:v>
                </c:pt>
                <c:pt idx="3">
                  <c:v>73.7</c:v>
                </c:pt>
                <c:pt idx="4">
                  <c:v>64.52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7F-4A66-8932-2579F3BBE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160.16</c:v>
                </c:pt>
                <c:pt idx="1">
                  <c:v>154.5</c:v>
                </c:pt>
                <c:pt idx="2">
                  <c:v>160.63999999999999</c:v>
                </c:pt>
                <c:pt idx="3">
                  <c:v>168.52</c:v>
                </c:pt>
                <c:pt idx="4">
                  <c:v>189.96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4-40F1-9CA9-F2ABE4652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261.75</c:v>
                </c:pt>
                <c:pt idx="1">
                  <c:v>252.45</c:v>
                </c:pt>
                <c:pt idx="2">
                  <c:v>255.35</c:v>
                </c:pt>
                <c:pt idx="3">
                  <c:v>261.02</c:v>
                </c:pt>
                <c:pt idx="4">
                  <c:v>270.68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4-40F1-9CA9-F2ABE4652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【186.73】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【281.77】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2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2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5" t="str">
        <f>データ!H6</f>
        <v>群馬県　中之条町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簡易水道事業</v>
      </c>
      <c r="Q8" s="83"/>
      <c r="R8" s="83"/>
      <c r="S8" s="83"/>
      <c r="T8" s="83"/>
      <c r="U8" s="83"/>
      <c r="V8" s="83"/>
      <c r="W8" s="83" t="str">
        <f>データ!$L$6</f>
        <v>C3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15553</v>
      </c>
      <c r="AM8" s="71"/>
      <c r="AN8" s="71"/>
      <c r="AO8" s="71"/>
      <c r="AP8" s="71"/>
      <c r="AQ8" s="71"/>
      <c r="AR8" s="71"/>
      <c r="AS8" s="71"/>
      <c r="AT8" s="67">
        <f>データ!$S$6</f>
        <v>439.28</v>
      </c>
      <c r="AU8" s="68"/>
      <c r="AV8" s="68"/>
      <c r="AW8" s="68"/>
      <c r="AX8" s="68"/>
      <c r="AY8" s="68"/>
      <c r="AZ8" s="68"/>
      <c r="BA8" s="68"/>
      <c r="BB8" s="70">
        <f>データ!$T$6</f>
        <v>35.409999999999997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84.36</v>
      </c>
      <c r="J10" s="68"/>
      <c r="K10" s="68"/>
      <c r="L10" s="68"/>
      <c r="M10" s="68"/>
      <c r="N10" s="68"/>
      <c r="O10" s="69"/>
      <c r="P10" s="70">
        <f>データ!$P$6</f>
        <v>17.84</v>
      </c>
      <c r="Q10" s="70"/>
      <c r="R10" s="70"/>
      <c r="S10" s="70"/>
      <c r="T10" s="70"/>
      <c r="U10" s="70"/>
      <c r="V10" s="70"/>
      <c r="W10" s="71">
        <f>データ!$Q$6</f>
        <v>3074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2749</v>
      </c>
      <c r="AM10" s="71"/>
      <c r="AN10" s="71"/>
      <c r="AO10" s="71"/>
      <c r="AP10" s="71"/>
      <c r="AQ10" s="71"/>
      <c r="AR10" s="71"/>
      <c r="AS10" s="71"/>
      <c r="AT10" s="67">
        <f>データ!$V$6</f>
        <v>13.9</v>
      </c>
      <c r="AU10" s="68"/>
      <c r="AV10" s="68"/>
      <c r="AW10" s="68"/>
      <c r="AX10" s="68"/>
      <c r="AY10" s="68"/>
      <c r="AZ10" s="68"/>
      <c r="BA10" s="68"/>
      <c r="BB10" s="70">
        <f>データ!$W$6</f>
        <v>197.77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112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110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2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111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【102.33】</v>
      </c>
      <c r="F85" s="27" t="str">
        <f>データ!AS6</f>
        <v>【31.02】</v>
      </c>
      <c r="G85" s="27" t="str">
        <f>データ!BD6</f>
        <v>【186.73】</v>
      </c>
      <c r="H85" s="27" t="str">
        <f>データ!BO6</f>
        <v>【1,187.50】</v>
      </c>
      <c r="I85" s="27" t="str">
        <f>データ!BZ6</f>
        <v>【58.90】</v>
      </c>
      <c r="J85" s="27" t="str">
        <f>データ!CK6</f>
        <v>【281.77】</v>
      </c>
      <c r="K85" s="27" t="str">
        <f>データ!CV6</f>
        <v>【50.55】</v>
      </c>
      <c r="L85" s="27" t="str">
        <f>データ!DG6</f>
        <v>【75.11】</v>
      </c>
      <c r="M85" s="27" t="str">
        <f>データ!DR6</f>
        <v>【33.25】</v>
      </c>
      <c r="N85" s="27" t="str">
        <f>データ!EC6</f>
        <v>【17.19】</v>
      </c>
      <c r="O85" s="27" t="str">
        <f>データ!EN6</f>
        <v>【0.79】</v>
      </c>
    </row>
  </sheetData>
  <sheetProtection algorithmName="SHA-512" hashValue="nMfMErwYzth0EKuy4XON9LXfHwazoaxqfIri7ZGtzANmv2O8Fj6iMFiBZ74e0MXGg0CACcom0zT7dulA28zHjg==" saltValue="bAI5+T1PsjtzCUpleBztP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2020</v>
      </c>
      <c r="C6" s="34">
        <f t="shared" ref="C6:W6" si="3">C7</f>
        <v>104213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5</v>
      </c>
      <c r="H6" s="34" t="str">
        <f t="shared" si="3"/>
        <v>群馬県　中之条町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C3</v>
      </c>
      <c r="M6" s="34" t="str">
        <f t="shared" si="3"/>
        <v>非設置</v>
      </c>
      <c r="N6" s="35" t="str">
        <f t="shared" si="3"/>
        <v>-</v>
      </c>
      <c r="O6" s="35">
        <f t="shared" si="3"/>
        <v>84.36</v>
      </c>
      <c r="P6" s="35">
        <f t="shared" si="3"/>
        <v>17.84</v>
      </c>
      <c r="Q6" s="35">
        <f t="shared" si="3"/>
        <v>3074</v>
      </c>
      <c r="R6" s="35">
        <f t="shared" si="3"/>
        <v>15553</v>
      </c>
      <c r="S6" s="35">
        <f t="shared" si="3"/>
        <v>439.28</v>
      </c>
      <c r="T6" s="35">
        <f t="shared" si="3"/>
        <v>35.409999999999997</v>
      </c>
      <c r="U6" s="35">
        <f t="shared" si="3"/>
        <v>2749</v>
      </c>
      <c r="V6" s="35">
        <f t="shared" si="3"/>
        <v>13.9</v>
      </c>
      <c r="W6" s="35">
        <f t="shared" si="3"/>
        <v>197.77</v>
      </c>
      <c r="X6" s="36">
        <f>IF(X7="",NA(),X7)</f>
        <v>110.05</v>
      </c>
      <c r="Y6" s="36">
        <f t="shared" ref="Y6:AG6" si="4">IF(Y7="",NA(),Y7)</f>
        <v>113.26</v>
      </c>
      <c r="Z6" s="36">
        <f t="shared" si="4"/>
        <v>109.36</v>
      </c>
      <c r="AA6" s="36">
        <f t="shared" si="4"/>
        <v>105.15</v>
      </c>
      <c r="AB6" s="36">
        <f t="shared" si="4"/>
        <v>94.47</v>
      </c>
      <c r="AC6" s="36">
        <f t="shared" si="4"/>
        <v>111.79</v>
      </c>
      <c r="AD6" s="36">
        <f t="shared" si="4"/>
        <v>111.37</v>
      </c>
      <c r="AE6" s="36">
        <f t="shared" si="4"/>
        <v>109.77</v>
      </c>
      <c r="AF6" s="36">
        <f t="shared" si="4"/>
        <v>105.45</v>
      </c>
      <c r="AG6" s="36">
        <f t="shared" si="4"/>
        <v>103.82</v>
      </c>
      <c r="AH6" s="35" t="str">
        <f>IF(AH7="","",IF(AH7="-","【-】","【"&amp;SUBSTITUTE(TEXT(AH7,"#,##0.00"),"-","△")&amp;"】"))</f>
        <v>【102.33】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4.03</v>
      </c>
      <c r="AO6" s="36">
        <f t="shared" si="5"/>
        <v>3.02</v>
      </c>
      <c r="AP6" s="36">
        <f t="shared" si="5"/>
        <v>4.96</v>
      </c>
      <c r="AQ6" s="36">
        <f t="shared" si="5"/>
        <v>29.38</v>
      </c>
      <c r="AR6" s="36">
        <f t="shared" si="5"/>
        <v>31.54</v>
      </c>
      <c r="AS6" s="35" t="str">
        <f>IF(AS7="","",IF(AS7="-","【-】","【"&amp;SUBSTITUTE(TEXT(AS7,"#,##0.00"),"-","△")&amp;"】"))</f>
        <v>【31.02】</v>
      </c>
      <c r="AT6" s="36">
        <f>IF(AT7="",NA(),AT7)</f>
        <v>646.49</v>
      </c>
      <c r="AU6" s="36">
        <f t="shared" ref="AU6:BC6" si="6">IF(AU7="",NA(),AU7)</f>
        <v>533.82000000000005</v>
      </c>
      <c r="AV6" s="36">
        <f t="shared" si="6"/>
        <v>596.77</v>
      </c>
      <c r="AW6" s="36">
        <f t="shared" si="6"/>
        <v>567.86</v>
      </c>
      <c r="AX6" s="36">
        <f t="shared" si="6"/>
        <v>443.64</v>
      </c>
      <c r="AY6" s="36">
        <f t="shared" si="6"/>
        <v>548.71</v>
      </c>
      <c r="AZ6" s="36">
        <f t="shared" si="6"/>
        <v>533.21</v>
      </c>
      <c r="BA6" s="36">
        <f t="shared" si="6"/>
        <v>563.05999999999995</v>
      </c>
      <c r="BB6" s="36">
        <f t="shared" si="6"/>
        <v>413.82</v>
      </c>
      <c r="BC6" s="36">
        <f t="shared" si="6"/>
        <v>302.22000000000003</v>
      </c>
      <c r="BD6" s="35" t="str">
        <f>IF(BD7="","",IF(BD7="-","【-】","【"&amp;SUBSTITUTE(TEXT(BD7,"#,##0.00"),"-","△")&amp;"】"))</f>
        <v>【186.73】</v>
      </c>
      <c r="BE6" s="36">
        <f>IF(BE7="",NA(),BE7)</f>
        <v>388.16</v>
      </c>
      <c r="BF6" s="36">
        <f t="shared" ref="BF6:BN6" si="7">IF(BF7="",NA(),BF7)</f>
        <v>350.36</v>
      </c>
      <c r="BG6" s="36">
        <f t="shared" si="7"/>
        <v>328.49</v>
      </c>
      <c r="BH6" s="36">
        <f t="shared" si="7"/>
        <v>295.36</v>
      </c>
      <c r="BI6" s="36">
        <f t="shared" si="7"/>
        <v>290.45</v>
      </c>
      <c r="BJ6" s="36">
        <f t="shared" si="7"/>
        <v>669.22</v>
      </c>
      <c r="BK6" s="36">
        <f t="shared" si="7"/>
        <v>634.09</v>
      </c>
      <c r="BL6" s="36">
        <f t="shared" si="7"/>
        <v>651.9</v>
      </c>
      <c r="BM6" s="36">
        <f t="shared" si="7"/>
        <v>698.55</v>
      </c>
      <c r="BN6" s="36">
        <f t="shared" si="7"/>
        <v>970.36</v>
      </c>
      <c r="BO6" s="35" t="str">
        <f>IF(BO7="","",IF(BO7="-","【-】","【"&amp;SUBSTITUTE(TEXT(BO7,"#,##0.00"),"-","△")&amp;"】"))</f>
        <v>【1,187.50】</v>
      </c>
      <c r="BP6" s="36">
        <f>IF(BP7="",NA(),BP7)</f>
        <v>101.94</v>
      </c>
      <c r="BQ6" s="36">
        <f t="shared" ref="BQ6:BY6" si="8">IF(BQ7="",NA(),BQ7)</f>
        <v>105.79</v>
      </c>
      <c r="BR6" s="36">
        <f t="shared" si="8"/>
        <v>102.04</v>
      </c>
      <c r="BS6" s="36">
        <f t="shared" si="8"/>
        <v>97.43</v>
      </c>
      <c r="BT6" s="36">
        <f t="shared" si="8"/>
        <v>83.47</v>
      </c>
      <c r="BU6" s="36">
        <f t="shared" si="8"/>
        <v>73.34</v>
      </c>
      <c r="BV6" s="36">
        <f t="shared" si="8"/>
        <v>76.739999999999995</v>
      </c>
      <c r="BW6" s="36">
        <f t="shared" si="8"/>
        <v>75.28</v>
      </c>
      <c r="BX6" s="36">
        <f t="shared" si="8"/>
        <v>73.7</v>
      </c>
      <c r="BY6" s="36">
        <f t="shared" si="8"/>
        <v>64.52</v>
      </c>
      <c r="BZ6" s="35" t="str">
        <f>IF(BZ7="","",IF(BZ7="-","【-】","【"&amp;SUBSTITUTE(TEXT(BZ7,"#,##0.00"),"-","△")&amp;"】"))</f>
        <v>【58.90】</v>
      </c>
      <c r="CA6" s="36">
        <f>IF(CA7="",NA(),CA7)</f>
        <v>160.16</v>
      </c>
      <c r="CB6" s="36">
        <f t="shared" ref="CB6:CJ6" si="9">IF(CB7="",NA(),CB7)</f>
        <v>154.5</v>
      </c>
      <c r="CC6" s="36">
        <f t="shared" si="9"/>
        <v>160.63999999999999</v>
      </c>
      <c r="CD6" s="36">
        <f t="shared" si="9"/>
        <v>168.52</v>
      </c>
      <c r="CE6" s="36">
        <f t="shared" si="9"/>
        <v>189.96</v>
      </c>
      <c r="CF6" s="36">
        <f t="shared" si="9"/>
        <v>261.75</v>
      </c>
      <c r="CG6" s="36">
        <f t="shared" si="9"/>
        <v>252.45</v>
      </c>
      <c r="CH6" s="36">
        <f t="shared" si="9"/>
        <v>255.35</v>
      </c>
      <c r="CI6" s="36">
        <f t="shared" si="9"/>
        <v>261.02</v>
      </c>
      <c r="CJ6" s="36">
        <f t="shared" si="9"/>
        <v>270.68</v>
      </c>
      <c r="CK6" s="35" t="str">
        <f>IF(CK7="","",IF(CK7="-","【-】","【"&amp;SUBSTITUTE(TEXT(CK7,"#,##0.00"),"-","△")&amp;"】"))</f>
        <v>【281.77】</v>
      </c>
      <c r="CL6" s="36">
        <f>IF(CL7="",NA(),CL7)</f>
        <v>48.26</v>
      </c>
      <c r="CM6" s="36">
        <f t="shared" ref="CM6:CU6" si="10">IF(CM7="",NA(),CM7)</f>
        <v>48.84</v>
      </c>
      <c r="CN6" s="36">
        <f t="shared" si="10"/>
        <v>43.58</v>
      </c>
      <c r="CO6" s="36">
        <f t="shared" si="10"/>
        <v>40.86</v>
      </c>
      <c r="CP6" s="36">
        <f t="shared" si="10"/>
        <v>36.83</v>
      </c>
      <c r="CQ6" s="36">
        <f t="shared" si="10"/>
        <v>50.04</v>
      </c>
      <c r="CR6" s="36">
        <f t="shared" si="10"/>
        <v>47.18</v>
      </c>
      <c r="CS6" s="36">
        <f t="shared" si="10"/>
        <v>45.73</v>
      </c>
      <c r="CT6" s="36">
        <f t="shared" si="10"/>
        <v>49.01</v>
      </c>
      <c r="CU6" s="36">
        <f t="shared" si="10"/>
        <v>48.86</v>
      </c>
      <c r="CV6" s="35" t="str">
        <f>IF(CV7="","",IF(CV7="-","【-】","【"&amp;SUBSTITUTE(TEXT(CV7,"#,##0.00"),"-","△")&amp;"】"))</f>
        <v>【50.55】</v>
      </c>
      <c r="CW6" s="36">
        <f>IF(CW7="",NA(),CW7)</f>
        <v>74</v>
      </c>
      <c r="CX6" s="36">
        <f t="shared" ref="CX6:DF6" si="11">IF(CX7="",NA(),CX7)</f>
        <v>74.33</v>
      </c>
      <c r="CY6" s="36">
        <f t="shared" si="11"/>
        <v>79.95</v>
      </c>
      <c r="CZ6" s="36">
        <f t="shared" si="11"/>
        <v>83.79</v>
      </c>
      <c r="DA6" s="36">
        <f t="shared" si="11"/>
        <v>84</v>
      </c>
      <c r="DB6" s="36">
        <f t="shared" si="11"/>
        <v>83.83</v>
      </c>
      <c r="DC6" s="36">
        <f t="shared" si="11"/>
        <v>80.209999999999994</v>
      </c>
      <c r="DD6" s="36">
        <f t="shared" si="11"/>
        <v>80.25</v>
      </c>
      <c r="DE6" s="36">
        <f t="shared" si="11"/>
        <v>76.569999999999993</v>
      </c>
      <c r="DF6" s="36">
        <f t="shared" si="11"/>
        <v>76.48</v>
      </c>
      <c r="DG6" s="35" t="str">
        <f>IF(DG7="","",IF(DG7="-","【-】","【"&amp;SUBSTITUTE(TEXT(DG7,"#,##0.00"),"-","△")&amp;"】"))</f>
        <v>【75.11】</v>
      </c>
      <c r="DH6" s="36">
        <f>IF(DH7="",NA(),DH7)</f>
        <v>59</v>
      </c>
      <c r="DI6" s="36">
        <f t="shared" ref="DI6:DQ6" si="12">IF(DI7="",NA(),DI7)</f>
        <v>59.47</v>
      </c>
      <c r="DJ6" s="36">
        <f t="shared" si="12"/>
        <v>60.2</v>
      </c>
      <c r="DK6" s="36">
        <f t="shared" si="12"/>
        <v>60.84</v>
      </c>
      <c r="DL6" s="36">
        <f t="shared" si="12"/>
        <v>61.16</v>
      </c>
      <c r="DM6" s="36">
        <f t="shared" si="12"/>
        <v>43.96</v>
      </c>
      <c r="DN6" s="36">
        <f t="shared" si="12"/>
        <v>45.8</v>
      </c>
      <c r="DO6" s="36">
        <f t="shared" si="12"/>
        <v>46.28</v>
      </c>
      <c r="DP6" s="36">
        <f t="shared" si="12"/>
        <v>49.34</v>
      </c>
      <c r="DQ6" s="36">
        <f t="shared" si="12"/>
        <v>39.409999999999997</v>
      </c>
      <c r="DR6" s="35" t="str">
        <f>IF(DR7="","",IF(DR7="-","【-】","【"&amp;SUBSTITUTE(TEXT(DR7,"#,##0.00"),"-","△")&amp;"】"))</f>
        <v>【33.25】</v>
      </c>
      <c r="DS6" s="36">
        <f>IF(DS7="",NA(),DS7)</f>
        <v>11.13</v>
      </c>
      <c r="DT6" s="36">
        <f t="shared" ref="DT6:EB6" si="13">IF(DT7="",NA(),DT7)</f>
        <v>7.42</v>
      </c>
      <c r="DU6" s="36">
        <f t="shared" si="13"/>
        <v>10.62</v>
      </c>
      <c r="DV6" s="36">
        <f t="shared" si="13"/>
        <v>17.64</v>
      </c>
      <c r="DW6" s="36">
        <f t="shared" si="13"/>
        <v>36.950000000000003</v>
      </c>
      <c r="DX6" s="36">
        <f t="shared" si="13"/>
        <v>11.91</v>
      </c>
      <c r="DY6" s="36">
        <f t="shared" si="13"/>
        <v>20.02</v>
      </c>
      <c r="DZ6" s="36">
        <f t="shared" si="13"/>
        <v>18.03</v>
      </c>
      <c r="EA6" s="36">
        <f t="shared" si="13"/>
        <v>22.75</v>
      </c>
      <c r="EB6" s="36">
        <f t="shared" si="13"/>
        <v>20.97</v>
      </c>
      <c r="EC6" s="35" t="str">
        <f>IF(EC7="","",IF(EC7="-","【-】","【"&amp;SUBSTITUTE(TEXT(EC7,"#,##0.00"),"-","△")&amp;"】"))</f>
        <v>【17.19】</v>
      </c>
      <c r="ED6" s="36">
        <f>IF(ED7="",NA(),ED7)</f>
        <v>0.97</v>
      </c>
      <c r="EE6" s="36">
        <f t="shared" ref="EE6:EM6" si="14">IF(EE7="",NA(),EE7)</f>
        <v>0.8</v>
      </c>
      <c r="EF6" s="36">
        <f t="shared" si="14"/>
        <v>0.99</v>
      </c>
      <c r="EG6" s="36">
        <f t="shared" si="14"/>
        <v>1.23</v>
      </c>
      <c r="EH6" s="36">
        <f t="shared" si="14"/>
        <v>2.25</v>
      </c>
      <c r="EI6" s="36">
        <f t="shared" si="14"/>
        <v>0.67</v>
      </c>
      <c r="EJ6" s="36">
        <f t="shared" si="14"/>
        <v>0.52</v>
      </c>
      <c r="EK6" s="36">
        <f t="shared" si="14"/>
        <v>0.46</v>
      </c>
      <c r="EL6" s="36">
        <f t="shared" si="14"/>
        <v>0.43</v>
      </c>
      <c r="EM6" s="36">
        <f t="shared" si="14"/>
        <v>1.1499999999999999</v>
      </c>
      <c r="EN6" s="35" t="str">
        <f>IF(EN7="","",IF(EN7="-","【-】","【"&amp;SUBSTITUTE(TEXT(EN7,"#,##0.00"),"-","△")&amp;"】"))</f>
        <v>【0.79】</v>
      </c>
    </row>
    <row r="7" spans="1:144" s="37" customFormat="1" x14ac:dyDescent="0.2">
      <c r="A7" s="29"/>
      <c r="B7" s="38">
        <v>2020</v>
      </c>
      <c r="C7" s="38">
        <v>104213</v>
      </c>
      <c r="D7" s="38">
        <v>46</v>
      </c>
      <c r="E7" s="38">
        <v>1</v>
      </c>
      <c r="F7" s="38">
        <v>0</v>
      </c>
      <c r="G7" s="38">
        <v>5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84.36</v>
      </c>
      <c r="P7" s="39">
        <v>17.84</v>
      </c>
      <c r="Q7" s="39">
        <v>3074</v>
      </c>
      <c r="R7" s="39">
        <v>15553</v>
      </c>
      <c r="S7" s="39">
        <v>439.28</v>
      </c>
      <c r="T7" s="39">
        <v>35.409999999999997</v>
      </c>
      <c r="U7" s="39">
        <v>2749</v>
      </c>
      <c r="V7" s="39">
        <v>13.9</v>
      </c>
      <c r="W7" s="39">
        <v>197.77</v>
      </c>
      <c r="X7" s="39">
        <v>110.05</v>
      </c>
      <c r="Y7" s="39">
        <v>113.26</v>
      </c>
      <c r="Z7" s="39">
        <v>109.36</v>
      </c>
      <c r="AA7" s="39">
        <v>105.15</v>
      </c>
      <c r="AB7" s="39">
        <v>94.47</v>
      </c>
      <c r="AC7" s="39">
        <v>111.79</v>
      </c>
      <c r="AD7" s="39">
        <v>111.37</v>
      </c>
      <c r="AE7" s="39">
        <v>109.77</v>
      </c>
      <c r="AF7" s="39">
        <v>105.45</v>
      </c>
      <c r="AG7" s="39">
        <v>103.82</v>
      </c>
      <c r="AH7" s="39">
        <v>102.33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4.03</v>
      </c>
      <c r="AO7" s="39">
        <v>3.02</v>
      </c>
      <c r="AP7" s="39">
        <v>4.96</v>
      </c>
      <c r="AQ7" s="39">
        <v>29.38</v>
      </c>
      <c r="AR7" s="39">
        <v>31.54</v>
      </c>
      <c r="AS7" s="39">
        <v>31.02</v>
      </c>
      <c r="AT7" s="39">
        <v>646.49</v>
      </c>
      <c r="AU7" s="39">
        <v>533.82000000000005</v>
      </c>
      <c r="AV7" s="39">
        <v>596.77</v>
      </c>
      <c r="AW7" s="39">
        <v>567.86</v>
      </c>
      <c r="AX7" s="39">
        <v>443.64</v>
      </c>
      <c r="AY7" s="39">
        <v>548.71</v>
      </c>
      <c r="AZ7" s="39">
        <v>533.21</v>
      </c>
      <c r="BA7" s="39">
        <v>563.05999999999995</v>
      </c>
      <c r="BB7" s="39">
        <v>413.82</v>
      </c>
      <c r="BC7" s="39">
        <v>302.22000000000003</v>
      </c>
      <c r="BD7" s="39">
        <v>186.73</v>
      </c>
      <c r="BE7" s="39">
        <v>388.16</v>
      </c>
      <c r="BF7" s="39">
        <v>350.36</v>
      </c>
      <c r="BG7" s="39">
        <v>328.49</v>
      </c>
      <c r="BH7" s="39">
        <v>295.36</v>
      </c>
      <c r="BI7" s="39">
        <v>290.45</v>
      </c>
      <c r="BJ7" s="39">
        <v>669.22</v>
      </c>
      <c r="BK7" s="39">
        <v>634.09</v>
      </c>
      <c r="BL7" s="39">
        <v>651.9</v>
      </c>
      <c r="BM7" s="39">
        <v>698.55</v>
      </c>
      <c r="BN7" s="39">
        <v>970.36</v>
      </c>
      <c r="BO7" s="39">
        <v>1187.5</v>
      </c>
      <c r="BP7" s="39">
        <v>101.94</v>
      </c>
      <c r="BQ7" s="39">
        <v>105.79</v>
      </c>
      <c r="BR7" s="39">
        <v>102.04</v>
      </c>
      <c r="BS7" s="39">
        <v>97.43</v>
      </c>
      <c r="BT7" s="39">
        <v>83.47</v>
      </c>
      <c r="BU7" s="39">
        <v>73.34</v>
      </c>
      <c r="BV7" s="39">
        <v>76.739999999999995</v>
      </c>
      <c r="BW7" s="39">
        <v>75.28</v>
      </c>
      <c r="BX7" s="39">
        <v>73.7</v>
      </c>
      <c r="BY7" s="39">
        <v>64.52</v>
      </c>
      <c r="BZ7" s="39">
        <v>58.9</v>
      </c>
      <c r="CA7" s="39">
        <v>160.16</v>
      </c>
      <c r="CB7" s="39">
        <v>154.5</v>
      </c>
      <c r="CC7" s="39">
        <v>160.63999999999999</v>
      </c>
      <c r="CD7" s="39">
        <v>168.52</v>
      </c>
      <c r="CE7" s="39">
        <v>189.96</v>
      </c>
      <c r="CF7" s="39">
        <v>261.75</v>
      </c>
      <c r="CG7" s="39">
        <v>252.45</v>
      </c>
      <c r="CH7" s="39">
        <v>255.35</v>
      </c>
      <c r="CI7" s="39">
        <v>261.02</v>
      </c>
      <c r="CJ7" s="39">
        <v>270.68</v>
      </c>
      <c r="CK7" s="39">
        <v>281.77</v>
      </c>
      <c r="CL7" s="39">
        <v>48.26</v>
      </c>
      <c r="CM7" s="39">
        <v>48.84</v>
      </c>
      <c r="CN7" s="39">
        <v>43.58</v>
      </c>
      <c r="CO7" s="39">
        <v>40.86</v>
      </c>
      <c r="CP7" s="39">
        <v>36.83</v>
      </c>
      <c r="CQ7" s="39">
        <v>50.04</v>
      </c>
      <c r="CR7" s="39">
        <v>47.18</v>
      </c>
      <c r="CS7" s="39">
        <v>45.73</v>
      </c>
      <c r="CT7" s="39">
        <v>49.01</v>
      </c>
      <c r="CU7" s="39">
        <v>48.86</v>
      </c>
      <c r="CV7" s="39">
        <v>50.55</v>
      </c>
      <c r="CW7" s="39">
        <v>74</v>
      </c>
      <c r="CX7" s="39">
        <v>74.33</v>
      </c>
      <c r="CY7" s="39">
        <v>79.95</v>
      </c>
      <c r="CZ7" s="39">
        <v>83.79</v>
      </c>
      <c r="DA7" s="39">
        <v>84</v>
      </c>
      <c r="DB7" s="39">
        <v>83.83</v>
      </c>
      <c r="DC7" s="39">
        <v>80.209999999999994</v>
      </c>
      <c r="DD7" s="39">
        <v>80.25</v>
      </c>
      <c r="DE7" s="39">
        <v>76.569999999999993</v>
      </c>
      <c r="DF7" s="39">
        <v>76.48</v>
      </c>
      <c r="DG7" s="39">
        <v>75.11</v>
      </c>
      <c r="DH7" s="39">
        <v>59</v>
      </c>
      <c r="DI7" s="39">
        <v>59.47</v>
      </c>
      <c r="DJ7" s="39">
        <v>60.2</v>
      </c>
      <c r="DK7" s="39">
        <v>60.84</v>
      </c>
      <c r="DL7" s="39">
        <v>61.16</v>
      </c>
      <c r="DM7" s="39">
        <v>43.96</v>
      </c>
      <c r="DN7" s="39">
        <v>45.8</v>
      </c>
      <c r="DO7" s="39">
        <v>46.28</v>
      </c>
      <c r="DP7" s="39">
        <v>49.34</v>
      </c>
      <c r="DQ7" s="39">
        <v>39.409999999999997</v>
      </c>
      <c r="DR7" s="39">
        <v>33.25</v>
      </c>
      <c r="DS7" s="39">
        <v>11.13</v>
      </c>
      <c r="DT7" s="39">
        <v>7.42</v>
      </c>
      <c r="DU7" s="39">
        <v>10.62</v>
      </c>
      <c r="DV7" s="39">
        <v>17.64</v>
      </c>
      <c r="DW7" s="39">
        <v>36.950000000000003</v>
      </c>
      <c r="DX7" s="39">
        <v>11.91</v>
      </c>
      <c r="DY7" s="39">
        <v>20.02</v>
      </c>
      <c r="DZ7" s="39">
        <v>18.03</v>
      </c>
      <c r="EA7" s="39">
        <v>22.75</v>
      </c>
      <c r="EB7" s="39">
        <v>20.97</v>
      </c>
      <c r="EC7" s="39">
        <v>17.190000000000001</v>
      </c>
      <c r="ED7" s="39">
        <v>0.97</v>
      </c>
      <c r="EE7" s="39">
        <v>0.8</v>
      </c>
      <c r="EF7" s="39">
        <v>0.99</v>
      </c>
      <c r="EG7" s="39">
        <v>1.23</v>
      </c>
      <c r="EH7" s="39">
        <v>2.25</v>
      </c>
      <c r="EI7" s="39">
        <v>0.67</v>
      </c>
      <c r="EJ7" s="39">
        <v>0.52</v>
      </c>
      <c r="EK7" s="39">
        <v>0.46</v>
      </c>
      <c r="EL7" s="39">
        <v>0.43</v>
      </c>
      <c r="EM7" s="39">
        <v>1.1499999999999999</v>
      </c>
      <c r="EN7" s="39">
        <v>0.79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2022-02-22T04:00:52Z</cp:lastPrinted>
  <dcterms:created xsi:type="dcterms:W3CDTF">2021-12-03T06:46:06Z</dcterms:created>
  <dcterms:modified xsi:type="dcterms:W3CDTF">2022-02-22T04:56:07Z</dcterms:modified>
  <cp:category/>
</cp:coreProperties>
</file>