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10.1.36.23\地方債係\210-公営企業決算調査\07経営比較分析表\R03（R2決算）\06 確認済みファイル（HP掲載用）\09_藤岡市△\"/>
    </mc:Choice>
  </mc:AlternateContent>
  <xr:revisionPtr revIDLastSave="0" documentId="13_ncr:1_{E76FBFCD-B32A-4729-B079-F7B0703403F3}" xr6:coauthVersionLast="36" xr6:coauthVersionMax="36" xr10:uidLastSave="{00000000-0000-0000-0000-000000000000}"/>
  <workbookProtection workbookAlgorithmName="SHA-512" workbookHashValue="fSRxj/tu9xFFUlikKWJ7oI7tg/TQ8juik1NuI6kdEwR1bvkLUeWiN/ob/buncUlNINne02tiVclIxhTFmxemAw==" workbookSaltValue="yDBcTks30p8b31/qB4Odnw=="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S6" i="5"/>
  <c r="AL8" i="4" s="1"/>
  <c r="R6" i="5"/>
  <c r="AD10" i="4" s="1"/>
  <c r="Q6" i="5"/>
  <c r="P6" i="5"/>
  <c r="O6" i="5"/>
  <c r="I10" i="4" s="1"/>
  <c r="N6" i="5"/>
  <c r="B10" i="4" s="1"/>
  <c r="M6" i="5"/>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H85" i="4"/>
  <c r="G85" i="4"/>
  <c r="BB10" i="4"/>
  <c r="W10" i="4"/>
  <c r="P10" i="4"/>
  <c r="BB8" i="4"/>
  <c r="AT8" i="4"/>
  <c r="AD8" i="4"/>
  <c r="W8" i="4"/>
  <c r="P8" i="4"/>
  <c r="B6" i="4"/>
</calcChain>
</file>

<file path=xl/sharedStrings.xml><?xml version="1.0" encoding="utf-8"?>
<sst xmlns="http://schemas.openxmlformats.org/spreadsheetml/2006/main" count="320" uniqueCount="116">
  <si>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</si>
  <si>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</si>
  <si>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</si>
  <si>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</si>
  <si>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</si>
  <si>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</si>
  <si>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</si>
  <si>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</si>
  <si>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</si>
  <si>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</si>
  <si>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</si>
  <si>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</si>
  <si>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</si>
  <si>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</si>
  <si>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</si>
  <si>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</si>
  <si>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</si>
  <si>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</si>
  <si>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</si>
  <si>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</si>
  <si>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</si>
  <si>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</si>
  <si>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</si>
  <si>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</si>
  <si>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</si>
  <si>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</si>
  <si>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</si>
  <si>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</si>
  <si>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</si>
  <si>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</si>
  <si>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</si>
  <si>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</si>
  <si>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</si>
  <si>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</si>
  <si>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</si>
  <si>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</si>
  <si>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</si>
  <si>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</si>
  <si>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</si>
  <si>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</si>
  <si>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</si>
  <si>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</si>
  <si>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</si>
  <si>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</si>
  <si>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</si>
  <si>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</si>
  <si>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</si>
  <si>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</si>
  <si>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</si>
  <si>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</si>
  <si>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</si>
  <si>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</si>
  <si>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</si>
  <si>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</si>
  <si>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</si>
  <si>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</si>
  <si>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</si>
  <si>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</si>
  <si>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</si>
  <si>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</si>
  <si>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</si>
  <si>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</si>
  <si>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</si>
  <si>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</si>
  <si>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</si>
  <si>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</si>
  <si>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</si>
  <si>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</si>
  <si>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</si>
  <si>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</si>
  <si>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</si>
  <si>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</si>
  <si>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</si>
  <si>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</si>
  <si>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</si>
  <si>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</si>
  <si>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</si>
  <si>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</si>
  <si>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</si>
  <si>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</si>
  <si>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</si>
  <si>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</si>
  <si>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</si>
  <si>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</si>
  <si>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</si>
  <si>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</si>
  <si>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</si>
  <si>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</si>
  <si>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</si>
  <si>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</si>
  <si>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</si>
  <si>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</si>
  <si>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</si>
  <si>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</si>
  <si>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</si>
  <si>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</si>
  <si>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藤岡市</t>
  </si>
  <si>
    <t>法適用</t>
  </si>
  <si>
    <t>下水道事業</t>
  </si>
  <si>
    <t>公共下水道</t>
  </si>
  <si>
    <t>Cc1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</si>
  <si>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</si>
  <si>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</si>
  <si>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</si>
  <si>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</si>
  <si>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</si>
  <si>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</si>
  <si>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</si>
  <si>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</si>
  <si>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</si>
  <si>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</si>
  <si>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</si>
  <si>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</si>
  <si>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本市においては、供用開始からの経年が33年と比較的浅く、管路施設についての本格的な老朽化対策は行っていなかったが、今後、老朽化が進むと見込まれるため、管路施設の更新を計画し、実施していきたい。</t>
    <rPh sb="29" eb="31">
      <t>カンロ</t>
    </rPh>
    <rPh sb="31" eb="33">
      <t>シセツ</t>
    </rPh>
    <rPh sb="58" eb="60">
      <t>コンゴ</t>
    </rPh>
    <rPh sb="61" eb="64">
      <t>ロウキュウカ</t>
    </rPh>
    <rPh sb="65" eb="66">
      <t>スス</t>
    </rPh>
    <rPh sb="68" eb="70">
      <t>ミコ</t>
    </rPh>
    <rPh sb="76" eb="78">
      <t>カンロ</t>
    </rPh>
    <rPh sb="78" eb="80">
      <t>シセツ</t>
    </rPh>
    <rPh sb="84" eb="86">
      <t>ケイカク</t>
    </rPh>
    <rPh sb="88" eb="90">
      <t>ジッシ</t>
    </rPh>
    <phoneticPr fontId="4"/>
  </si>
  <si>
    <t>　本市の公共下水道事業は、既整備区域の新規接続により、使用料収入の増大が予想される。
　一方、企業債残高の減少に伴い、企業債償還に係る基準外繰出しも減少を続けるものと考えられる。
　以上のように、本市の公共下水道事業は、使用料収入の増加、企業債残高の減少など経営状況は改善していくと判断しているが、さらなる接続率の向上による料金収入の拡大を図る。
　また、令和2年度に公営企業会計に移行し、今後はこれまで以上に詳細に経営状況を分析していくことになるが、区域の見直しなど、効率性の向上を図ることも必要であると考え、調査等準備を続けている。</t>
    <rPh sb="59" eb="61">
      <t>キギョウ</t>
    </rPh>
    <rPh sb="61" eb="62">
      <t>サイ</t>
    </rPh>
    <rPh sb="65" eb="66">
      <t>カカ</t>
    </rPh>
    <rPh sb="119" eb="121">
      <t>キギョウ</t>
    </rPh>
    <rPh sb="121" eb="122">
      <t>サイ</t>
    </rPh>
    <rPh sb="122" eb="124">
      <t>ザンダカ</t>
    </rPh>
    <rPh sb="256" eb="258">
      <t>チョウサ</t>
    </rPh>
    <rPh sb="258" eb="259">
      <t>トウ</t>
    </rPh>
    <rPh sb="259" eb="261">
      <t>ジュンビ</t>
    </rPh>
    <rPh sb="262" eb="263">
      <t>ツヅ</t>
    </rPh>
    <phoneticPr fontId="4"/>
  </si>
  <si>
    <t>　本市の公共下水道事業は、事業開始から40年ほど経過しているが、現在も管渠新設事業を進めており、供用区域は徐々に拡大し、新たな公共下水道接続家屋等も増加している。
　また、既整備区域内においても、住宅分譲や老朽家屋の建替え・改築、世代交代による浄化槽・くみ取り槽からの接続替え等が増加しており、年間有収水量は緩やかに増加を続けている。
　このことから、使用料収入については、現在の水準で推移するものと考えているが、使用料収入を上回る企業債償還金や汚水処理費により、経費回収率が100％を下回っている。
　なお、企業債残高については、指標では対事業費比となっており、建設事業の多寡により年度によって多少の差異は認められるものの、実額は繰り上げ償還の完了などにより減少を続けており、企業債残高の実額は減少を続けている。
　公営企業会計移行時の現金預金額が少なく、企業債償還は、当該年度の使用料収入や一般会計繰出金収入に依存している部分が大きいことから、流動比率は低くなっている。
　本市は、処理場をもたず、本市の下水道汚水は県の処理場にて処理されていることから、施設利用率は計上していない。
　このようなことから、本市の公共下水道事業の経営は、課題はあるものの、現段階では概ね健全であると判断している。</t>
    <rPh sb="176" eb="179">
      <t>シヨウリョウ</t>
    </rPh>
    <rPh sb="207" eb="210">
      <t>シヨウリョウ</t>
    </rPh>
    <rPh sb="255" eb="257">
      <t>キギョウ</t>
    </rPh>
    <rPh sb="257" eb="258">
      <t>サイ</t>
    </rPh>
    <rPh sb="339" eb="341">
      <t>キギョウ</t>
    </rPh>
    <rPh sb="341" eb="342">
      <t>サイ</t>
    </rPh>
    <rPh sb="342" eb="344">
      <t>ザンダカ</t>
    </rPh>
    <rPh sb="359" eb="361">
      <t>コウエイ</t>
    </rPh>
    <rPh sb="361" eb="363">
      <t>キギョウ</t>
    </rPh>
    <rPh sb="363" eb="365">
      <t>カイケイ</t>
    </rPh>
    <rPh sb="365" eb="367">
      <t>イコウ</t>
    </rPh>
    <rPh sb="367" eb="368">
      <t>ジ</t>
    </rPh>
    <rPh sb="369" eb="371">
      <t>ゲンキン</t>
    </rPh>
    <rPh sb="371" eb="373">
      <t>ヨキン</t>
    </rPh>
    <rPh sb="373" eb="374">
      <t>ガク</t>
    </rPh>
    <rPh sb="375" eb="376">
      <t>スク</t>
    </rPh>
    <rPh sb="379" eb="381">
      <t>キギョウ</t>
    </rPh>
    <rPh sb="381" eb="382">
      <t>サイ</t>
    </rPh>
    <rPh sb="382" eb="384">
      <t>ショウカン</t>
    </rPh>
    <rPh sb="386" eb="388">
      <t>トウガイ</t>
    </rPh>
    <rPh sb="388" eb="390">
      <t>ネンド</t>
    </rPh>
    <rPh sb="391" eb="393">
      <t>シヨウ</t>
    </rPh>
    <rPh sb="393" eb="394">
      <t>リョウ</t>
    </rPh>
    <rPh sb="394" eb="396">
      <t>シュウニュウ</t>
    </rPh>
    <rPh sb="397" eb="399">
      <t>イッパン</t>
    </rPh>
    <rPh sb="399" eb="401">
      <t>カイケイ</t>
    </rPh>
    <rPh sb="401" eb="404">
      <t>クリダシキン</t>
    </rPh>
    <rPh sb="404" eb="406">
      <t>シュウニュウ</t>
    </rPh>
    <rPh sb="407" eb="409">
      <t>イゾン</t>
    </rPh>
    <rPh sb="413" eb="415">
      <t>ブブン</t>
    </rPh>
    <rPh sb="416" eb="417">
      <t>オオ</t>
    </rPh>
    <rPh sb="424" eb="426">
      <t>リュウドウ</t>
    </rPh>
    <rPh sb="426" eb="428">
      <t>ヒリツ</t>
    </rPh>
    <rPh sb="429" eb="430">
      <t>ヒク</t>
    </rPh>
    <rPh sb="439" eb="441">
      <t>ホンシ</t>
    </rPh>
    <rPh sb="443" eb="446">
      <t>ショリジョウ</t>
    </rPh>
    <rPh sb="451" eb="453">
      <t>ホンシ</t>
    </rPh>
    <rPh sb="454" eb="456">
      <t>ゲスイ</t>
    </rPh>
    <rPh sb="456" eb="457">
      <t>ドウ</t>
    </rPh>
    <rPh sb="457" eb="459">
      <t>オスイ</t>
    </rPh>
    <rPh sb="460" eb="461">
      <t>ケン</t>
    </rPh>
    <rPh sb="462" eb="465">
      <t>ショリジョウ</t>
    </rPh>
    <rPh sb="467" eb="469">
      <t>ショリ</t>
    </rPh>
    <rPh sb="479" eb="481">
      <t>シセツ</t>
    </rPh>
    <rPh sb="481" eb="484">
      <t>リヨウリツ</t>
    </rPh>
    <rPh sb="485" eb="487">
      <t>ケイジョウ</t>
    </rPh>
    <rPh sb="520" eb="522">
      <t>カダイ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</si>
</sst>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05EB-40A4-9683-46E5F6429551}"/>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0.15</c:v>
                </c:pt>
              </c:numCache>
            </c:numRef>
          </c:val>
          <c:smooth val="0"/>
          <c:extLst>
            <c:ext xmlns:c16="http://schemas.microsoft.com/office/drawing/2014/chart" uri="{C3380CC4-5D6E-409C-BE32-E72D297353CC}">
              <c16:uniqueId val="{00000001-05EB-40A4-9683-46E5F6429551}"/>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60C-42CB-A927-5F56EF2B0627}"/>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56.72</c:v>
                </c:pt>
              </c:numCache>
            </c:numRef>
          </c:val>
          <c:smooth val="0"/>
          <c:extLst>
            <c:ext xmlns:c16="http://schemas.microsoft.com/office/drawing/2014/chart" uri="{C3380CC4-5D6E-409C-BE32-E72D297353CC}">
              <c16:uniqueId val="{00000001-D60C-42CB-A927-5F56EF2B0627}"/>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78.099999999999994</c:v>
                </c:pt>
              </c:numCache>
            </c:numRef>
          </c:val>
          <c:extLst>
            <c:ext xmlns:c16="http://schemas.microsoft.com/office/drawing/2014/chart" uri="{C3380CC4-5D6E-409C-BE32-E72D297353CC}">
              <c16:uniqueId val="{00000000-D00B-42C8-BA2A-5000AD99FEEF}"/>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90.72</c:v>
                </c:pt>
              </c:numCache>
            </c:numRef>
          </c:val>
          <c:smooth val="0"/>
          <c:extLst>
            <c:ext xmlns:c16="http://schemas.microsoft.com/office/drawing/2014/chart" uri="{C3380CC4-5D6E-409C-BE32-E72D297353CC}">
              <c16:uniqueId val="{00000001-D00B-42C8-BA2A-5000AD99FEEF}"/>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127.13</c:v>
                </c:pt>
              </c:numCache>
            </c:numRef>
          </c:val>
          <c:extLst>
            <c:ext xmlns:c16="http://schemas.microsoft.com/office/drawing/2014/chart" uri="{C3380CC4-5D6E-409C-BE32-E72D297353CC}">
              <c16:uniqueId val="{00000000-30B6-4A67-AABE-DB5FA7DAF160}"/>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106.5</c:v>
                </c:pt>
              </c:numCache>
            </c:numRef>
          </c:val>
          <c:smooth val="0"/>
          <c:extLst>
            <c:ext xmlns:c16="http://schemas.microsoft.com/office/drawing/2014/chart" uri="{C3380CC4-5D6E-409C-BE32-E72D297353CC}">
              <c16:uniqueId val="{00000001-30B6-4A67-AABE-DB5FA7DAF160}"/>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38.21</c:v>
                </c:pt>
              </c:numCache>
            </c:numRef>
          </c:val>
          <c:extLst>
            <c:ext xmlns:c16="http://schemas.microsoft.com/office/drawing/2014/chart" uri="{C3380CC4-5D6E-409C-BE32-E72D297353CC}">
              <c16:uniqueId val="{00000000-BCB1-4CEA-97C6-84133BEC4618}"/>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20.78</c:v>
                </c:pt>
              </c:numCache>
            </c:numRef>
          </c:val>
          <c:smooth val="0"/>
          <c:extLst>
            <c:ext xmlns:c16="http://schemas.microsoft.com/office/drawing/2014/chart" uri="{C3380CC4-5D6E-409C-BE32-E72D297353CC}">
              <c16:uniqueId val="{00000001-BCB1-4CEA-97C6-84133BEC4618}"/>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3AB4-44F8-B8AA-91ADD88852ED}"/>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1.34</c:v>
                </c:pt>
              </c:numCache>
            </c:numRef>
          </c:val>
          <c:smooth val="0"/>
          <c:extLst>
            <c:ext xmlns:c16="http://schemas.microsoft.com/office/drawing/2014/chart" uri="{C3380CC4-5D6E-409C-BE32-E72D297353CC}">
              <c16:uniqueId val="{00000001-3AB4-44F8-B8AA-91ADD88852ED}"/>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86DD-4C76-9E1D-71F97D47E837}"/>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18.36</c:v>
                </c:pt>
              </c:numCache>
            </c:numRef>
          </c:val>
          <c:smooth val="0"/>
          <c:extLst>
            <c:ext xmlns:c16="http://schemas.microsoft.com/office/drawing/2014/chart" uri="{C3380CC4-5D6E-409C-BE32-E72D297353CC}">
              <c16:uniqueId val="{00000001-86DD-4C76-9E1D-71F97D47E837}"/>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37.799999999999997</c:v>
                </c:pt>
              </c:numCache>
            </c:numRef>
          </c:val>
          <c:extLst>
            <c:ext xmlns:c16="http://schemas.microsoft.com/office/drawing/2014/chart" uri="{C3380CC4-5D6E-409C-BE32-E72D297353CC}">
              <c16:uniqueId val="{00000000-DFF1-4801-8C53-360CBD42315E}"/>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55.6</c:v>
                </c:pt>
              </c:numCache>
            </c:numRef>
          </c:val>
          <c:smooth val="0"/>
          <c:extLst>
            <c:ext xmlns:c16="http://schemas.microsoft.com/office/drawing/2014/chart" uri="{C3380CC4-5D6E-409C-BE32-E72D297353CC}">
              <c16:uniqueId val="{00000001-DFF1-4801-8C53-360CBD42315E}"/>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2731.93</c:v>
                </c:pt>
              </c:numCache>
            </c:numRef>
          </c:val>
          <c:extLst>
            <c:ext xmlns:c16="http://schemas.microsoft.com/office/drawing/2014/chart" uri="{C3380CC4-5D6E-409C-BE32-E72D297353CC}">
              <c16:uniqueId val="{00000000-CC3A-4877-9D0D-82E2A069BBC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789.08</c:v>
                </c:pt>
              </c:numCache>
            </c:numRef>
          </c:val>
          <c:smooth val="0"/>
          <c:extLst>
            <c:ext xmlns:c16="http://schemas.microsoft.com/office/drawing/2014/chart" uri="{C3380CC4-5D6E-409C-BE32-E72D297353CC}">
              <c16:uniqueId val="{00000001-CC3A-4877-9D0D-82E2A069BBC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70.98</c:v>
                </c:pt>
              </c:numCache>
            </c:numRef>
          </c:val>
          <c:extLst>
            <c:ext xmlns:c16="http://schemas.microsoft.com/office/drawing/2014/chart" uri="{C3380CC4-5D6E-409C-BE32-E72D297353CC}">
              <c16:uniqueId val="{00000000-B6BC-47EF-B687-0EA8FD9F6570}"/>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88.25</c:v>
                </c:pt>
              </c:numCache>
            </c:numRef>
          </c:val>
          <c:smooth val="0"/>
          <c:extLst>
            <c:ext xmlns:c16="http://schemas.microsoft.com/office/drawing/2014/chart" uri="{C3380CC4-5D6E-409C-BE32-E72D297353CC}">
              <c16:uniqueId val="{00000001-B6BC-47EF-B687-0EA8FD9F6570}"/>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150</c:v>
                </c:pt>
              </c:numCache>
            </c:numRef>
          </c:val>
          <c:extLst>
            <c:ext xmlns:c16="http://schemas.microsoft.com/office/drawing/2014/chart" uri="{C3380CC4-5D6E-409C-BE32-E72D297353CC}">
              <c16:uniqueId val="{00000000-D732-4434-84B1-E1F3B3FBFB4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176.37</c:v>
                </c:pt>
              </c:numCache>
            </c:numRef>
          </c:val>
          <c:smooth val="0"/>
          <c:extLst>
            <c:ext xmlns:c16="http://schemas.microsoft.com/office/drawing/2014/chart" uri="{C3380CC4-5D6E-409C-BE32-E72D297353CC}">
              <c16:uniqueId val="{00000001-D732-4434-84B1-E1F3B3FBFB4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群馬県　藤岡市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Cc1</v>
      </c>
      <c r="X8" s="49"/>
      <c r="Y8" s="49"/>
      <c r="Z8" s="49"/>
      <c r="AA8" s="49"/>
      <c r="AB8" s="49"/>
      <c r="AC8" s="49"/>
      <c r="AD8" s="50" t="str">
        <f>データ!$M$6</f>
        <v>非設置</v>
      </c>
      <c r="AE8" s="50"/>
      <c r="AF8" s="50"/>
      <c r="AG8" s="50"/>
      <c r="AH8" s="50"/>
      <c r="AI8" s="50"/>
      <c r="AJ8" s="50"/>
      <c r="AK8" s="3"/>
      <c r="AL8" s="51">
        <f>データ!S6</f>
        <v>64355</v>
      </c>
      <c r="AM8" s="51"/>
      <c r="AN8" s="51"/>
      <c r="AO8" s="51"/>
      <c r="AP8" s="51"/>
      <c r="AQ8" s="51"/>
      <c r="AR8" s="51"/>
      <c r="AS8" s="51"/>
      <c r="AT8" s="46">
        <f>データ!T6</f>
        <v>180.29</v>
      </c>
      <c r="AU8" s="46"/>
      <c r="AV8" s="46"/>
      <c r="AW8" s="46"/>
      <c r="AX8" s="46"/>
      <c r="AY8" s="46"/>
      <c r="AZ8" s="46"/>
      <c r="BA8" s="46"/>
      <c r="BB8" s="46">
        <f>データ!U6</f>
        <v>356.95</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58.72</v>
      </c>
      <c r="J10" s="46"/>
      <c r="K10" s="46"/>
      <c r="L10" s="46"/>
      <c r="M10" s="46"/>
      <c r="N10" s="46"/>
      <c r="O10" s="46"/>
      <c r="P10" s="46">
        <f>データ!P6</f>
        <v>32.22</v>
      </c>
      <c r="Q10" s="46"/>
      <c r="R10" s="46"/>
      <c r="S10" s="46"/>
      <c r="T10" s="46"/>
      <c r="U10" s="46"/>
      <c r="V10" s="46"/>
      <c r="W10" s="46">
        <f>データ!Q6</f>
        <v>97.5</v>
      </c>
      <c r="X10" s="46"/>
      <c r="Y10" s="46"/>
      <c r="Z10" s="46"/>
      <c r="AA10" s="46"/>
      <c r="AB10" s="46"/>
      <c r="AC10" s="46"/>
      <c r="AD10" s="51">
        <f>データ!R6</f>
        <v>2090</v>
      </c>
      <c r="AE10" s="51"/>
      <c r="AF10" s="51"/>
      <c r="AG10" s="51"/>
      <c r="AH10" s="51"/>
      <c r="AI10" s="51"/>
      <c r="AJ10" s="51"/>
      <c r="AK10" s="2"/>
      <c r="AL10" s="51">
        <f>データ!V6</f>
        <v>20655</v>
      </c>
      <c r="AM10" s="51"/>
      <c r="AN10" s="51"/>
      <c r="AO10" s="51"/>
      <c r="AP10" s="51"/>
      <c r="AQ10" s="51"/>
      <c r="AR10" s="51"/>
      <c r="AS10" s="51"/>
      <c r="AT10" s="46">
        <f>データ!W6</f>
        <v>4.62</v>
      </c>
      <c r="AU10" s="46"/>
      <c r="AV10" s="46"/>
      <c r="AW10" s="46"/>
      <c r="AX10" s="46"/>
      <c r="AY10" s="46"/>
      <c r="AZ10" s="46"/>
      <c r="BA10" s="46"/>
      <c r="BB10" s="46">
        <f>データ!X6</f>
        <v>4470.78</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115</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113</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114</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zCMyJICW/c+CM6hyBq0nygr8QeLeB0y4rgc38Kmea0rQ9wqtHOzmatq3ajMaPVA23vgmTnfT+TYIpGwvSFa8Wg==" saltValue="RrOxTg/eoGEgHJkCuE3d1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102091</v>
      </c>
      <c r="D6" s="33">
        <f t="shared" si="3"/>
        <v>46</v>
      </c>
      <c r="E6" s="33">
        <f t="shared" si="3"/>
        <v>17</v>
      </c>
      <c r="F6" s="33">
        <f t="shared" si="3"/>
        <v>1</v>
      </c>
      <c r="G6" s="33">
        <f t="shared" si="3"/>
        <v>0</v>
      </c>
      <c r="H6" s="33" t="str">
        <f t="shared" si="3"/>
        <v>群馬県　藤岡市</v>
      </c>
      <c r="I6" s="33" t="str">
        <f t="shared" si="3"/>
        <v>法適用</v>
      </c>
      <c r="J6" s="33" t="str">
        <f t="shared" si="3"/>
        <v>下水道事業</v>
      </c>
      <c r="K6" s="33" t="str">
        <f t="shared" si="3"/>
        <v>公共下水道</v>
      </c>
      <c r="L6" s="33" t="str">
        <f t="shared" si="3"/>
        <v>Cc1</v>
      </c>
      <c r="M6" s="33" t="str">
        <f t="shared" si="3"/>
        <v>非設置</v>
      </c>
      <c r="N6" s="34" t="str">
        <f t="shared" si="3"/>
        <v>-</v>
      </c>
      <c r="O6" s="34">
        <f t="shared" si="3"/>
        <v>58.72</v>
      </c>
      <c r="P6" s="34">
        <f t="shared" si="3"/>
        <v>32.22</v>
      </c>
      <c r="Q6" s="34">
        <f t="shared" si="3"/>
        <v>97.5</v>
      </c>
      <c r="R6" s="34">
        <f t="shared" si="3"/>
        <v>2090</v>
      </c>
      <c r="S6" s="34">
        <f t="shared" si="3"/>
        <v>64355</v>
      </c>
      <c r="T6" s="34">
        <f t="shared" si="3"/>
        <v>180.29</v>
      </c>
      <c r="U6" s="34">
        <f t="shared" si="3"/>
        <v>356.95</v>
      </c>
      <c r="V6" s="34">
        <f t="shared" si="3"/>
        <v>20655</v>
      </c>
      <c r="W6" s="34">
        <f t="shared" si="3"/>
        <v>4.62</v>
      </c>
      <c r="X6" s="34">
        <f t="shared" si="3"/>
        <v>4470.78</v>
      </c>
      <c r="Y6" s="35" t="str">
        <f>IF(Y7="",NA(),Y7)</f>
        <v>-</v>
      </c>
      <c r="Z6" s="35" t="str">
        <f t="shared" ref="Z6:AH6" si="4">IF(Z7="",NA(),Z7)</f>
        <v>-</v>
      </c>
      <c r="AA6" s="35" t="str">
        <f t="shared" si="4"/>
        <v>-</v>
      </c>
      <c r="AB6" s="35" t="str">
        <f t="shared" si="4"/>
        <v>-</v>
      </c>
      <c r="AC6" s="35">
        <f t="shared" si="4"/>
        <v>127.13</v>
      </c>
      <c r="AD6" s="35" t="str">
        <f t="shared" si="4"/>
        <v>-</v>
      </c>
      <c r="AE6" s="35" t="str">
        <f t="shared" si="4"/>
        <v>-</v>
      </c>
      <c r="AF6" s="35" t="str">
        <f t="shared" si="4"/>
        <v>-</v>
      </c>
      <c r="AG6" s="35" t="str">
        <f t="shared" si="4"/>
        <v>-</v>
      </c>
      <c r="AH6" s="35">
        <f t="shared" si="4"/>
        <v>106.5</v>
      </c>
      <c r="AI6" s="34" t="str">
        <f>IF(AI7="","",IF(AI7="-","【-】","【"&amp;SUBSTITUTE(TEXT(AI7,"#,##0.00"),"-","△")&amp;"】"))</f>
        <v>【106.67】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18.36</v>
      </c>
      <c r="AT6" s="34" t="str">
        <f>IF(AT7="","",IF(AT7="-","【-】","【"&amp;SUBSTITUTE(TEXT(AT7,"#,##0.00"),"-","△")&amp;"】"))</f>
        <v>【3.64】</v>
      </c>
      <c r="AU6" s="35" t="str">
        <f>IF(AU7="",NA(),AU7)</f>
        <v>-</v>
      </c>
      <c r="AV6" s="35" t="str">
        <f t="shared" ref="AV6:BD6" si="6">IF(AV7="",NA(),AV7)</f>
        <v>-</v>
      </c>
      <c r="AW6" s="35" t="str">
        <f t="shared" si="6"/>
        <v>-</v>
      </c>
      <c r="AX6" s="35" t="str">
        <f t="shared" si="6"/>
        <v>-</v>
      </c>
      <c r="AY6" s="35">
        <f t="shared" si="6"/>
        <v>37.799999999999997</v>
      </c>
      <c r="AZ6" s="35" t="str">
        <f t="shared" si="6"/>
        <v>-</v>
      </c>
      <c r="BA6" s="35" t="str">
        <f t="shared" si="6"/>
        <v>-</v>
      </c>
      <c r="BB6" s="35" t="str">
        <f t="shared" si="6"/>
        <v>-</v>
      </c>
      <c r="BC6" s="35" t="str">
        <f t="shared" si="6"/>
        <v>-</v>
      </c>
      <c r="BD6" s="35">
        <f t="shared" si="6"/>
        <v>55.6</v>
      </c>
      <c r="BE6" s="34" t="str">
        <f>IF(BE7="","",IF(BE7="-","【-】","【"&amp;SUBSTITUTE(TEXT(BE7,"#,##0.00"),"-","△")&amp;"】"))</f>
        <v>【67.52】</v>
      </c>
      <c r="BF6" s="35" t="str">
        <f>IF(BF7="",NA(),BF7)</f>
        <v>-</v>
      </c>
      <c r="BG6" s="35" t="str">
        <f t="shared" ref="BG6:BO6" si="7">IF(BG7="",NA(),BG7)</f>
        <v>-</v>
      </c>
      <c r="BH6" s="35" t="str">
        <f t="shared" si="7"/>
        <v>-</v>
      </c>
      <c r="BI6" s="35" t="str">
        <f t="shared" si="7"/>
        <v>-</v>
      </c>
      <c r="BJ6" s="35">
        <f t="shared" si="7"/>
        <v>2731.93</v>
      </c>
      <c r="BK6" s="35" t="str">
        <f t="shared" si="7"/>
        <v>-</v>
      </c>
      <c r="BL6" s="35" t="str">
        <f t="shared" si="7"/>
        <v>-</v>
      </c>
      <c r="BM6" s="35" t="str">
        <f t="shared" si="7"/>
        <v>-</v>
      </c>
      <c r="BN6" s="35" t="str">
        <f t="shared" si="7"/>
        <v>-</v>
      </c>
      <c r="BO6" s="35">
        <f t="shared" si="7"/>
        <v>789.08</v>
      </c>
      <c r="BP6" s="34" t="str">
        <f>IF(BP7="","",IF(BP7="-","【-】","【"&amp;SUBSTITUTE(TEXT(BP7,"#,##0.00"),"-","△")&amp;"】"))</f>
        <v>【705.21】</v>
      </c>
      <c r="BQ6" s="35" t="str">
        <f>IF(BQ7="",NA(),BQ7)</f>
        <v>-</v>
      </c>
      <c r="BR6" s="35" t="str">
        <f t="shared" ref="BR6:BZ6" si="8">IF(BR7="",NA(),BR7)</f>
        <v>-</v>
      </c>
      <c r="BS6" s="35" t="str">
        <f t="shared" si="8"/>
        <v>-</v>
      </c>
      <c r="BT6" s="35" t="str">
        <f t="shared" si="8"/>
        <v>-</v>
      </c>
      <c r="BU6" s="35">
        <f t="shared" si="8"/>
        <v>70.98</v>
      </c>
      <c r="BV6" s="35" t="str">
        <f t="shared" si="8"/>
        <v>-</v>
      </c>
      <c r="BW6" s="35" t="str">
        <f t="shared" si="8"/>
        <v>-</v>
      </c>
      <c r="BX6" s="35" t="str">
        <f t="shared" si="8"/>
        <v>-</v>
      </c>
      <c r="BY6" s="35" t="str">
        <f t="shared" si="8"/>
        <v>-</v>
      </c>
      <c r="BZ6" s="35">
        <f t="shared" si="8"/>
        <v>88.25</v>
      </c>
      <c r="CA6" s="34" t="str">
        <f>IF(CA7="","",IF(CA7="-","【-】","【"&amp;SUBSTITUTE(TEXT(CA7,"#,##0.00"),"-","△")&amp;"】"))</f>
        <v>【98.96】</v>
      </c>
      <c r="CB6" s="35" t="str">
        <f>IF(CB7="",NA(),CB7)</f>
        <v>-</v>
      </c>
      <c r="CC6" s="35" t="str">
        <f t="shared" ref="CC6:CK6" si="9">IF(CC7="",NA(),CC7)</f>
        <v>-</v>
      </c>
      <c r="CD6" s="35" t="str">
        <f t="shared" si="9"/>
        <v>-</v>
      </c>
      <c r="CE6" s="35" t="str">
        <f t="shared" si="9"/>
        <v>-</v>
      </c>
      <c r="CF6" s="35">
        <f t="shared" si="9"/>
        <v>150</v>
      </c>
      <c r="CG6" s="35" t="str">
        <f t="shared" si="9"/>
        <v>-</v>
      </c>
      <c r="CH6" s="35" t="str">
        <f t="shared" si="9"/>
        <v>-</v>
      </c>
      <c r="CI6" s="35" t="str">
        <f t="shared" si="9"/>
        <v>-</v>
      </c>
      <c r="CJ6" s="35" t="str">
        <f t="shared" si="9"/>
        <v>-</v>
      </c>
      <c r="CK6" s="35">
        <f t="shared" si="9"/>
        <v>176.37</v>
      </c>
      <c r="CL6" s="34" t="str">
        <f>IF(CL7="","",IF(CL7="-","【-】","【"&amp;SUBSTITUTE(TEXT(CL7,"#,##0.00"),"-","△")&amp;"】"))</f>
        <v>【134.52】</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t="str">
        <f t="shared" si="10"/>
        <v>-</v>
      </c>
      <c r="CV6" s="35">
        <f t="shared" si="10"/>
        <v>56.72</v>
      </c>
      <c r="CW6" s="34" t="str">
        <f>IF(CW7="","",IF(CW7="-","【-】","【"&amp;SUBSTITUTE(TEXT(CW7,"#,##0.00"),"-","△")&amp;"】"))</f>
        <v>【59.57】</v>
      </c>
      <c r="CX6" s="35" t="str">
        <f>IF(CX7="",NA(),CX7)</f>
        <v>-</v>
      </c>
      <c r="CY6" s="35" t="str">
        <f t="shared" ref="CY6:DG6" si="11">IF(CY7="",NA(),CY7)</f>
        <v>-</v>
      </c>
      <c r="CZ6" s="35" t="str">
        <f t="shared" si="11"/>
        <v>-</v>
      </c>
      <c r="DA6" s="35" t="str">
        <f t="shared" si="11"/>
        <v>-</v>
      </c>
      <c r="DB6" s="35">
        <f t="shared" si="11"/>
        <v>78.099999999999994</v>
      </c>
      <c r="DC6" s="35" t="str">
        <f t="shared" si="11"/>
        <v>-</v>
      </c>
      <c r="DD6" s="35" t="str">
        <f t="shared" si="11"/>
        <v>-</v>
      </c>
      <c r="DE6" s="35" t="str">
        <f t="shared" si="11"/>
        <v>-</v>
      </c>
      <c r="DF6" s="35" t="str">
        <f t="shared" si="11"/>
        <v>-</v>
      </c>
      <c r="DG6" s="35">
        <f t="shared" si="11"/>
        <v>90.72</v>
      </c>
      <c r="DH6" s="34" t="str">
        <f>IF(DH7="","",IF(DH7="-","【-】","【"&amp;SUBSTITUTE(TEXT(DH7,"#,##0.00"),"-","△")&amp;"】"))</f>
        <v>【95.57】</v>
      </c>
      <c r="DI6" s="35" t="str">
        <f>IF(DI7="",NA(),DI7)</f>
        <v>-</v>
      </c>
      <c r="DJ6" s="35" t="str">
        <f t="shared" ref="DJ6:DR6" si="12">IF(DJ7="",NA(),DJ7)</f>
        <v>-</v>
      </c>
      <c r="DK6" s="35" t="str">
        <f t="shared" si="12"/>
        <v>-</v>
      </c>
      <c r="DL6" s="35" t="str">
        <f t="shared" si="12"/>
        <v>-</v>
      </c>
      <c r="DM6" s="35">
        <f t="shared" si="12"/>
        <v>38.21</v>
      </c>
      <c r="DN6" s="35" t="str">
        <f t="shared" si="12"/>
        <v>-</v>
      </c>
      <c r="DO6" s="35" t="str">
        <f t="shared" si="12"/>
        <v>-</v>
      </c>
      <c r="DP6" s="35" t="str">
        <f t="shared" si="12"/>
        <v>-</v>
      </c>
      <c r="DQ6" s="35" t="str">
        <f t="shared" si="12"/>
        <v>-</v>
      </c>
      <c r="DR6" s="35">
        <f t="shared" si="12"/>
        <v>20.78</v>
      </c>
      <c r="DS6" s="34" t="str">
        <f>IF(DS7="","",IF(DS7="-","【-】","【"&amp;SUBSTITUTE(TEXT(DS7,"#,##0.00"),"-","△")&amp;"】"))</f>
        <v>【36.52】</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1.34</v>
      </c>
      <c r="ED6" s="34" t="str">
        <f>IF(ED7="","",IF(ED7="-","【-】","【"&amp;SUBSTITUTE(TEXT(ED7,"#,##0.00"),"-","△")&amp;"】"))</f>
        <v>【5.72】</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0.15</v>
      </c>
      <c r="EO6" s="34" t="str">
        <f>IF(EO7="","",IF(EO7="-","【-】","【"&amp;SUBSTITUTE(TEXT(EO7,"#,##0.00"),"-","△")&amp;"】"))</f>
        <v>【0.30】</v>
      </c>
    </row>
    <row r="7" spans="1:148" s="36" customFormat="1" x14ac:dyDescent="0.15">
      <c r="A7" s="28"/>
      <c r="B7" s="37">
        <v>2020</v>
      </c>
      <c r="C7" s="37">
        <v>102091</v>
      </c>
      <c r="D7" s="37">
        <v>46</v>
      </c>
      <c r="E7" s="37">
        <v>17</v>
      </c>
      <c r="F7" s="37">
        <v>1</v>
      </c>
      <c r="G7" s="37">
        <v>0</v>
      </c>
      <c r="H7" s="37" t="s">
        <v>96</v>
      </c>
      <c r="I7" s="37" t="s">
        <v>97</v>
      </c>
      <c r="J7" s="37" t="s">
        <v>98</v>
      </c>
      <c r="K7" s="37" t="s">
        <v>99</v>
      </c>
      <c r="L7" s="37" t="s">
        <v>100</v>
      </c>
      <c r="M7" s="37" t="s">
        <v>101</v>
      </c>
      <c r="N7" s="38" t="s">
        <v>102</v>
      </c>
      <c r="O7" s="38">
        <v>58.72</v>
      </c>
      <c r="P7" s="38">
        <v>32.22</v>
      </c>
      <c r="Q7" s="38">
        <v>97.5</v>
      </c>
      <c r="R7" s="38">
        <v>2090</v>
      </c>
      <c r="S7" s="38">
        <v>64355</v>
      </c>
      <c r="T7" s="38">
        <v>180.29</v>
      </c>
      <c r="U7" s="38">
        <v>356.95</v>
      </c>
      <c r="V7" s="38">
        <v>20655</v>
      </c>
      <c r="W7" s="38">
        <v>4.62</v>
      </c>
      <c r="X7" s="38">
        <v>4470.78</v>
      </c>
      <c r="Y7" s="38" t="s">
        <v>102</v>
      </c>
      <c r="Z7" s="38" t="s">
        <v>102</v>
      </c>
      <c r="AA7" s="38" t="s">
        <v>102</v>
      </c>
      <c r="AB7" s="38" t="s">
        <v>102</v>
      </c>
      <c r="AC7" s="38">
        <v>127.13</v>
      </c>
      <c r="AD7" s="38" t="s">
        <v>102</v>
      </c>
      <c r="AE7" s="38" t="s">
        <v>102</v>
      </c>
      <c r="AF7" s="38" t="s">
        <v>102</v>
      </c>
      <c r="AG7" s="38" t="s">
        <v>102</v>
      </c>
      <c r="AH7" s="38">
        <v>106.5</v>
      </c>
      <c r="AI7" s="38">
        <v>106.67</v>
      </c>
      <c r="AJ7" s="38" t="s">
        <v>102</v>
      </c>
      <c r="AK7" s="38" t="s">
        <v>102</v>
      </c>
      <c r="AL7" s="38" t="s">
        <v>102</v>
      </c>
      <c r="AM7" s="38" t="s">
        <v>102</v>
      </c>
      <c r="AN7" s="38">
        <v>0</v>
      </c>
      <c r="AO7" s="38" t="s">
        <v>102</v>
      </c>
      <c r="AP7" s="38" t="s">
        <v>102</v>
      </c>
      <c r="AQ7" s="38" t="s">
        <v>102</v>
      </c>
      <c r="AR7" s="38" t="s">
        <v>102</v>
      </c>
      <c r="AS7" s="38">
        <v>18.36</v>
      </c>
      <c r="AT7" s="38">
        <v>3.64</v>
      </c>
      <c r="AU7" s="38" t="s">
        <v>102</v>
      </c>
      <c r="AV7" s="38" t="s">
        <v>102</v>
      </c>
      <c r="AW7" s="38" t="s">
        <v>102</v>
      </c>
      <c r="AX7" s="38" t="s">
        <v>102</v>
      </c>
      <c r="AY7" s="38">
        <v>37.799999999999997</v>
      </c>
      <c r="AZ7" s="38" t="s">
        <v>102</v>
      </c>
      <c r="BA7" s="38" t="s">
        <v>102</v>
      </c>
      <c r="BB7" s="38" t="s">
        <v>102</v>
      </c>
      <c r="BC7" s="38" t="s">
        <v>102</v>
      </c>
      <c r="BD7" s="38">
        <v>55.6</v>
      </c>
      <c r="BE7" s="38">
        <v>67.52</v>
      </c>
      <c r="BF7" s="38" t="s">
        <v>102</v>
      </c>
      <c r="BG7" s="38" t="s">
        <v>102</v>
      </c>
      <c r="BH7" s="38" t="s">
        <v>102</v>
      </c>
      <c r="BI7" s="38" t="s">
        <v>102</v>
      </c>
      <c r="BJ7" s="38">
        <v>2731.93</v>
      </c>
      <c r="BK7" s="38" t="s">
        <v>102</v>
      </c>
      <c r="BL7" s="38" t="s">
        <v>102</v>
      </c>
      <c r="BM7" s="38" t="s">
        <v>102</v>
      </c>
      <c r="BN7" s="38" t="s">
        <v>102</v>
      </c>
      <c r="BO7" s="38">
        <v>789.08</v>
      </c>
      <c r="BP7" s="38">
        <v>705.21</v>
      </c>
      <c r="BQ7" s="38" t="s">
        <v>102</v>
      </c>
      <c r="BR7" s="38" t="s">
        <v>102</v>
      </c>
      <c r="BS7" s="38" t="s">
        <v>102</v>
      </c>
      <c r="BT7" s="38" t="s">
        <v>102</v>
      </c>
      <c r="BU7" s="38">
        <v>70.98</v>
      </c>
      <c r="BV7" s="38" t="s">
        <v>102</v>
      </c>
      <c r="BW7" s="38" t="s">
        <v>102</v>
      </c>
      <c r="BX7" s="38" t="s">
        <v>102</v>
      </c>
      <c r="BY7" s="38" t="s">
        <v>102</v>
      </c>
      <c r="BZ7" s="38">
        <v>88.25</v>
      </c>
      <c r="CA7" s="38">
        <v>98.96</v>
      </c>
      <c r="CB7" s="38" t="s">
        <v>102</v>
      </c>
      <c r="CC7" s="38" t="s">
        <v>102</v>
      </c>
      <c r="CD7" s="38" t="s">
        <v>102</v>
      </c>
      <c r="CE7" s="38" t="s">
        <v>102</v>
      </c>
      <c r="CF7" s="38">
        <v>150</v>
      </c>
      <c r="CG7" s="38" t="s">
        <v>102</v>
      </c>
      <c r="CH7" s="38" t="s">
        <v>102</v>
      </c>
      <c r="CI7" s="38" t="s">
        <v>102</v>
      </c>
      <c r="CJ7" s="38" t="s">
        <v>102</v>
      </c>
      <c r="CK7" s="38">
        <v>176.37</v>
      </c>
      <c r="CL7" s="38">
        <v>134.52000000000001</v>
      </c>
      <c r="CM7" s="38" t="s">
        <v>102</v>
      </c>
      <c r="CN7" s="38" t="s">
        <v>102</v>
      </c>
      <c r="CO7" s="38" t="s">
        <v>102</v>
      </c>
      <c r="CP7" s="38" t="s">
        <v>102</v>
      </c>
      <c r="CQ7" s="38" t="s">
        <v>102</v>
      </c>
      <c r="CR7" s="38" t="s">
        <v>102</v>
      </c>
      <c r="CS7" s="38" t="s">
        <v>102</v>
      </c>
      <c r="CT7" s="38" t="s">
        <v>102</v>
      </c>
      <c r="CU7" s="38" t="s">
        <v>102</v>
      </c>
      <c r="CV7" s="38">
        <v>56.72</v>
      </c>
      <c r="CW7" s="38">
        <v>59.57</v>
      </c>
      <c r="CX7" s="38" t="s">
        <v>102</v>
      </c>
      <c r="CY7" s="38" t="s">
        <v>102</v>
      </c>
      <c r="CZ7" s="38" t="s">
        <v>102</v>
      </c>
      <c r="DA7" s="38" t="s">
        <v>102</v>
      </c>
      <c r="DB7" s="38">
        <v>78.099999999999994</v>
      </c>
      <c r="DC7" s="38" t="s">
        <v>102</v>
      </c>
      <c r="DD7" s="38" t="s">
        <v>102</v>
      </c>
      <c r="DE7" s="38" t="s">
        <v>102</v>
      </c>
      <c r="DF7" s="38" t="s">
        <v>102</v>
      </c>
      <c r="DG7" s="38">
        <v>90.72</v>
      </c>
      <c r="DH7" s="38">
        <v>95.57</v>
      </c>
      <c r="DI7" s="38" t="s">
        <v>102</v>
      </c>
      <c r="DJ7" s="38" t="s">
        <v>102</v>
      </c>
      <c r="DK7" s="38" t="s">
        <v>102</v>
      </c>
      <c r="DL7" s="38" t="s">
        <v>102</v>
      </c>
      <c r="DM7" s="38">
        <v>38.21</v>
      </c>
      <c r="DN7" s="38" t="s">
        <v>102</v>
      </c>
      <c r="DO7" s="38" t="s">
        <v>102</v>
      </c>
      <c r="DP7" s="38" t="s">
        <v>102</v>
      </c>
      <c r="DQ7" s="38" t="s">
        <v>102</v>
      </c>
      <c r="DR7" s="38">
        <v>20.78</v>
      </c>
      <c r="DS7" s="38">
        <v>36.520000000000003</v>
      </c>
      <c r="DT7" s="38" t="s">
        <v>102</v>
      </c>
      <c r="DU7" s="38" t="s">
        <v>102</v>
      </c>
      <c r="DV7" s="38" t="s">
        <v>102</v>
      </c>
      <c r="DW7" s="38" t="s">
        <v>102</v>
      </c>
      <c r="DX7" s="38">
        <v>0</v>
      </c>
      <c r="DY7" s="38" t="s">
        <v>102</v>
      </c>
      <c r="DZ7" s="38" t="s">
        <v>102</v>
      </c>
      <c r="EA7" s="38" t="s">
        <v>102</v>
      </c>
      <c r="EB7" s="38" t="s">
        <v>102</v>
      </c>
      <c r="EC7" s="38">
        <v>1.34</v>
      </c>
      <c r="ED7" s="38">
        <v>5.72</v>
      </c>
      <c r="EE7" s="38" t="s">
        <v>102</v>
      </c>
      <c r="EF7" s="38" t="s">
        <v>102</v>
      </c>
      <c r="EG7" s="38" t="s">
        <v>102</v>
      </c>
      <c r="EH7" s="38" t="s">
        <v>102</v>
      </c>
      <c r="EI7" s="38">
        <v>0</v>
      </c>
      <c r="EJ7" s="38" t="s">
        <v>102</v>
      </c>
      <c r="EK7" s="38" t="s">
        <v>102</v>
      </c>
      <c r="EL7" s="38" t="s">
        <v>102</v>
      </c>
      <c r="EM7" s="38" t="s">
        <v>102</v>
      </c>
      <c r="EN7" s="38">
        <v>0.15</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2022-02-16T00:24:56Z</cp:lastPrinted>
  <dcterms:created xsi:type="dcterms:W3CDTF">2021-12-03T07:09:09Z</dcterms:created>
  <dcterms:modified xsi:type="dcterms:W3CDTF">2022-02-16T00:25:04Z</dcterms:modified>
  <cp:category/>
</cp:coreProperties>
</file>