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10.1.36.23\地方債係\210-公営企業決算調査\07経営比較分析表\R03（R2決算）\06 確認済みファイル（HP掲載用）\06_沼田市□△\"/>
    </mc:Choice>
  </mc:AlternateContent>
  <xr:revisionPtr revIDLastSave="0" documentId="13_ncr:1_{9EAF7005-40D8-4BC3-B5E9-51177C3EF1A0}" xr6:coauthVersionLast="36" xr6:coauthVersionMax="36" xr10:uidLastSave="{00000000-0000-0000-0000-000000000000}"/>
  <workbookProtection workbookAlgorithmName="SHA-512" workbookHashValue="a9DviuvEfyW5OuaN6Jt+vZDvymEMIhVtq7cr98ehJliIu4JQ9rTlEFf4bMtOu7l8SGY5CTpFKXsT1hZ3xIW/Cg==" workbookSaltValue="M13z5Xh6U8ZhOqvY0dw9qw=="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Q6" i="5"/>
  <c r="W10" i="4" s="1"/>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H85" i="4"/>
  <c r="G85" i="4"/>
  <c r="BB10" i="4"/>
  <c r="AT10" i="4"/>
  <c r="AD10" i="4"/>
  <c r="P10" i="4"/>
  <c r="I10" i="4"/>
  <c r="B10" i="4"/>
  <c r="BB8" i="4"/>
  <c r="AT8" i="4"/>
  <c r="AD8" i="4"/>
  <c r="W8" i="4"/>
  <c r="P8" i="4"/>
  <c r="B8" i="4"/>
  <c r="B6" i="4"/>
</calcChain>
</file>

<file path=xl/sharedStrings.xml><?xml version="1.0" encoding="utf-8"?>
<sst xmlns="http://schemas.openxmlformats.org/spreadsheetml/2006/main" count="319" uniqueCount="117">
  <si>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</si>
  <si>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</si>
  <si>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</si>
  <si>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</si>
  <si>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</si>
  <si>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</si>
  <si>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</si>
  <si>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</si>
  <si>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</si>
  <si>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</si>
  <si>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</si>
  <si>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</si>
  <si>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</si>
  <si>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</si>
  <si>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</si>
  <si>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</si>
  <si>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</si>
  <si>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</si>
  <si>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</si>
  <si>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</si>
  <si>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</si>
  <si>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</si>
  <si>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</si>
  <si>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</si>
  <si>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</si>
  <si>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</si>
  <si>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</si>
  <si>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</si>
  <si>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</si>
  <si>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</si>
  <si>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</si>
  <si>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</si>
  <si>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</si>
  <si>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</si>
  <si>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</si>
  <si>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</si>
  <si>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</si>
  <si>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</si>
  <si>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</si>
  <si>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</si>
  <si>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</si>
  <si>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</si>
  <si>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</si>
  <si>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</si>
  <si>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</si>
  <si>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</si>
  <si>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</si>
  <si>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</si>
  <si>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</si>
  <si>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</si>
  <si>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</si>
  <si>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</si>
  <si>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</si>
  <si>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</si>
  <si>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</si>
  <si>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</si>
  <si>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</si>
  <si>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</si>
  <si>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</si>
  <si>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</si>
  <si>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</si>
  <si>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</si>
  <si>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</si>
  <si>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</si>
  <si>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</si>
  <si>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</si>
  <si>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</si>
  <si>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</si>
  <si>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</si>
  <si>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</si>
  <si>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</si>
  <si>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</si>
  <si>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</si>
  <si>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</si>
  <si>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</si>
  <si>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</si>
  <si>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</si>
  <si>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</si>
  <si>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</si>
  <si>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</si>
  <si>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</si>
  <si>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</si>
  <si>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</si>
  <si>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</si>
  <si>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</si>
  <si>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</si>
  <si>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</si>
  <si>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</si>
  <si>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</si>
  <si>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</si>
  <si>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</si>
  <si>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</si>
  <si>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</si>
  <si>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</si>
  <si>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</si>
  <si>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</si>
  <si>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沼田市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</si>
  <si>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</si>
  <si>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</si>
  <si>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</si>
  <si>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</si>
  <si>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</si>
  <si>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</si>
  <si>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</si>
  <si>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</si>
  <si>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</si>
  <si>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</si>
  <si>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</si>
  <si>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</si>
  <si>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</si>
  <si>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</si>
  <si>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</si>
  <si>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</si>
  <si>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</si>
  <si>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①有形固定資産減価償却率
　法適化初年度のため、類似団体平均値との比較において低くなっている。
②管渠老朽化率　③管渠改善率
　川田処理区が昭和62年4月、白沢処理区が平成12年4月、利根処理区が平成13年6月に供用開始しており、川田処理区については、供用開始後30年以上経過しているため、管渠の更新投資や老朽化対策が近い将来必要となる。また、白沢処理区、利根処理区については、早い段階から将来を見据えた対策を検討する必要がある。</t>
    <phoneticPr fontId="4"/>
  </si>
  <si>
    <t xml:space="preserve"> 経営指標数値については、地方公営企業法の適用により算定基準が変わったことから改善した項目もあるが、実態は変わっておらず、類似団体との比較でも低調な項目が多い。これは、汚水処理に係る維持管理費用が依然として高いことに起因しているため、早急に削減を検討する必要がある。
　また、今後、施設の更新などに要する費用の増加が見込まれるため、公共下水道事業と同様に地方公営企業法の適用による決算財務諸表の分析を早急に行い、経営戦略並びに使用料体系の見直しや適正なストックマネジメントを行っていく必要がある。</t>
    <phoneticPr fontId="4"/>
  </si>
  <si>
    <t>①経常収支比率
　100%は超えているものの、営業外収益に占める一般会計補助金の割合が高い状況であり、使用料収入の確保に努めていく必要がある。
③流動比率
　企業債の元金償還が多く、類似団体平均値と比較して著しく低い数値となっている。企業債の償還が進む中で、新規の借入を抑制していく必要がある。
④企業債残高対事業規模比率
　法適化に伴い、企業債現在高における一般会計負担分が増加したことから低い数値となったが、引き続き、企業債の新規借入を抑制していく必要がある。
⑤経費回収率
　前年度との比較では改善しているが、前年度は法適化に伴う打切決算による一時的な数値悪化であり、現状は変わっておらず、類似団体平均値との比較においても低い水準にあることから、引き続き使用料収入の確保に努める必要がある。
⑥汚水処理原価
　法適化に伴い、「分流式下水道等に要する経費」の算定方法が変更になったことから数値が改善したが、現状は変わっていないため、引き続き、維持管理費の削減に努める必要がある。
⑦施設利用率
　類似団体平均値と比較し高い水準にあるものの、近年は50%前後で推移しており、施設の処理能力に余剰が生じている。
⑧水洗化率
　計画区域内の整備が概ね終了していることから、横ばい傾向である。類似団体平均値との比較においても若干低いことから、引き続き普及啓発活動を行う必要がある。</t>
    <rPh sb="170" eb="172">
      <t>キギョウ</t>
    </rPh>
    <rPh sb="496" eb="498">
      <t>ヨジョウ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</si>
</sst>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775-4CB2-90EB-3130F121B6B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0.06</c:v>
                </c:pt>
              </c:numCache>
            </c:numRef>
          </c:val>
          <c:smooth val="0"/>
          <c:extLst>
            <c:ext xmlns:c16="http://schemas.microsoft.com/office/drawing/2014/chart" uri="{C3380CC4-5D6E-409C-BE32-E72D297353CC}">
              <c16:uniqueId val="{00000001-8775-4CB2-90EB-3130F121B6B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48.89</c:v>
                </c:pt>
              </c:numCache>
            </c:numRef>
          </c:val>
          <c:extLst>
            <c:ext xmlns:c16="http://schemas.microsoft.com/office/drawing/2014/chart" uri="{C3380CC4-5D6E-409C-BE32-E72D297353CC}">
              <c16:uniqueId val="{00000000-E92B-4026-9E44-13547CF58FA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45.87</c:v>
                </c:pt>
              </c:numCache>
            </c:numRef>
          </c:val>
          <c:smooth val="0"/>
          <c:extLst>
            <c:ext xmlns:c16="http://schemas.microsoft.com/office/drawing/2014/chart" uri="{C3380CC4-5D6E-409C-BE32-E72D297353CC}">
              <c16:uniqueId val="{00000001-E92B-4026-9E44-13547CF58FA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84.98</c:v>
                </c:pt>
              </c:numCache>
            </c:numRef>
          </c:val>
          <c:extLst>
            <c:ext xmlns:c16="http://schemas.microsoft.com/office/drawing/2014/chart" uri="{C3380CC4-5D6E-409C-BE32-E72D297353CC}">
              <c16:uniqueId val="{00000000-76EA-4139-8435-1568BE48333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87.65</c:v>
                </c:pt>
              </c:numCache>
            </c:numRef>
          </c:val>
          <c:smooth val="0"/>
          <c:extLst>
            <c:ext xmlns:c16="http://schemas.microsoft.com/office/drawing/2014/chart" uri="{C3380CC4-5D6E-409C-BE32-E72D297353CC}">
              <c16:uniqueId val="{00000001-76EA-4139-8435-1568BE48333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103.84</c:v>
                </c:pt>
              </c:numCache>
            </c:numRef>
          </c:val>
          <c:extLst>
            <c:ext xmlns:c16="http://schemas.microsoft.com/office/drawing/2014/chart" uri="{C3380CC4-5D6E-409C-BE32-E72D297353CC}">
              <c16:uniqueId val="{00000000-57BB-4201-97A0-7024DBAC879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102.7</c:v>
                </c:pt>
              </c:numCache>
            </c:numRef>
          </c:val>
          <c:smooth val="0"/>
          <c:extLst>
            <c:ext xmlns:c16="http://schemas.microsoft.com/office/drawing/2014/chart" uri="{C3380CC4-5D6E-409C-BE32-E72D297353CC}">
              <c16:uniqueId val="{00000001-57BB-4201-97A0-7024DBAC879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3.64</c:v>
                </c:pt>
              </c:numCache>
            </c:numRef>
          </c:val>
          <c:extLst>
            <c:ext xmlns:c16="http://schemas.microsoft.com/office/drawing/2014/chart" uri="{C3380CC4-5D6E-409C-BE32-E72D297353CC}">
              <c16:uniqueId val="{00000000-DE17-4A4B-B0BE-F4DD67AB3CC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29.24</c:v>
                </c:pt>
              </c:numCache>
            </c:numRef>
          </c:val>
          <c:smooth val="0"/>
          <c:extLst>
            <c:ext xmlns:c16="http://schemas.microsoft.com/office/drawing/2014/chart" uri="{C3380CC4-5D6E-409C-BE32-E72D297353CC}">
              <c16:uniqueId val="{00000001-DE17-4A4B-B0BE-F4DD67AB3CC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EF4-457F-817F-194E6B62D93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8EF4-457F-817F-194E6B62D93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FB5-465F-9131-83EF5668D51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48.2</c:v>
                </c:pt>
              </c:numCache>
            </c:numRef>
          </c:val>
          <c:smooth val="0"/>
          <c:extLst>
            <c:ext xmlns:c16="http://schemas.microsoft.com/office/drawing/2014/chart" uri="{C3380CC4-5D6E-409C-BE32-E72D297353CC}">
              <c16:uniqueId val="{00000001-6FB5-465F-9131-83EF5668D51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22.84</c:v>
                </c:pt>
              </c:numCache>
            </c:numRef>
          </c:val>
          <c:extLst>
            <c:ext xmlns:c16="http://schemas.microsoft.com/office/drawing/2014/chart" uri="{C3380CC4-5D6E-409C-BE32-E72D297353CC}">
              <c16:uniqueId val="{00000000-88CC-4CCF-855D-E7F617F50D1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46.85</c:v>
                </c:pt>
              </c:numCache>
            </c:numRef>
          </c:val>
          <c:smooth val="0"/>
          <c:extLst>
            <c:ext xmlns:c16="http://schemas.microsoft.com/office/drawing/2014/chart" uri="{C3380CC4-5D6E-409C-BE32-E72D297353CC}">
              <c16:uniqueId val="{00000001-88CC-4CCF-855D-E7F617F50D1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38.020000000000003</c:v>
                </c:pt>
              </c:numCache>
            </c:numRef>
          </c:val>
          <c:extLst>
            <c:ext xmlns:c16="http://schemas.microsoft.com/office/drawing/2014/chart" uri="{C3380CC4-5D6E-409C-BE32-E72D297353CC}">
              <c16:uniqueId val="{00000000-6173-447F-B0C1-8D16CF5FD86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1268.6300000000001</c:v>
                </c:pt>
              </c:numCache>
            </c:numRef>
          </c:val>
          <c:smooth val="0"/>
          <c:extLst>
            <c:ext xmlns:c16="http://schemas.microsoft.com/office/drawing/2014/chart" uri="{C3380CC4-5D6E-409C-BE32-E72D297353CC}">
              <c16:uniqueId val="{00000001-6173-447F-B0C1-8D16CF5FD86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78.09</c:v>
                </c:pt>
              </c:numCache>
            </c:numRef>
          </c:val>
          <c:extLst>
            <c:ext xmlns:c16="http://schemas.microsoft.com/office/drawing/2014/chart" uri="{C3380CC4-5D6E-409C-BE32-E72D297353CC}">
              <c16:uniqueId val="{00000000-B0FD-420D-B068-9D8513A9559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82.88</c:v>
                </c:pt>
              </c:numCache>
            </c:numRef>
          </c:val>
          <c:smooth val="0"/>
          <c:extLst>
            <c:ext xmlns:c16="http://schemas.microsoft.com/office/drawing/2014/chart" uri="{C3380CC4-5D6E-409C-BE32-E72D297353CC}">
              <c16:uniqueId val="{00000001-B0FD-420D-B068-9D8513A9559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177.48</c:v>
                </c:pt>
              </c:numCache>
            </c:numRef>
          </c:val>
          <c:extLst>
            <c:ext xmlns:c16="http://schemas.microsoft.com/office/drawing/2014/chart" uri="{C3380CC4-5D6E-409C-BE32-E72D297353CC}">
              <c16:uniqueId val="{00000000-8C57-41DE-B24D-7E874FAD8BB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187.76</c:v>
                </c:pt>
              </c:numCache>
            </c:numRef>
          </c:val>
          <c:smooth val="0"/>
          <c:extLst>
            <c:ext xmlns:c16="http://schemas.microsoft.com/office/drawing/2014/chart" uri="{C3380CC4-5D6E-409C-BE32-E72D297353CC}">
              <c16:uniqueId val="{00000001-8C57-41DE-B24D-7E874FAD8BB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群馬県　沼田市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特定環境保全公共下水道</v>
      </c>
      <c r="Q8" s="78"/>
      <c r="R8" s="78"/>
      <c r="S8" s="78"/>
      <c r="T8" s="78"/>
      <c r="U8" s="78"/>
      <c r="V8" s="78"/>
      <c r="W8" s="78" t="str">
        <f>データ!L6</f>
        <v>D1</v>
      </c>
      <c r="X8" s="78"/>
      <c r="Y8" s="78"/>
      <c r="Z8" s="78"/>
      <c r="AA8" s="78"/>
      <c r="AB8" s="78"/>
      <c r="AC8" s="78"/>
      <c r="AD8" s="79" t="str">
        <f>データ!$M$6</f>
        <v>非設置</v>
      </c>
      <c r="AE8" s="79"/>
      <c r="AF8" s="79"/>
      <c r="AG8" s="79"/>
      <c r="AH8" s="79"/>
      <c r="AI8" s="79"/>
      <c r="AJ8" s="79"/>
      <c r="AK8" s="3"/>
      <c r="AL8" s="75">
        <f>データ!S6</f>
        <v>46673</v>
      </c>
      <c r="AM8" s="75"/>
      <c r="AN8" s="75"/>
      <c r="AO8" s="75"/>
      <c r="AP8" s="75"/>
      <c r="AQ8" s="75"/>
      <c r="AR8" s="75"/>
      <c r="AS8" s="75"/>
      <c r="AT8" s="74">
        <f>データ!T6</f>
        <v>443.46</v>
      </c>
      <c r="AU8" s="74"/>
      <c r="AV8" s="74"/>
      <c r="AW8" s="74"/>
      <c r="AX8" s="74"/>
      <c r="AY8" s="74"/>
      <c r="AZ8" s="74"/>
      <c r="BA8" s="74"/>
      <c r="BB8" s="74">
        <f>データ!U6</f>
        <v>105.25</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54.37</v>
      </c>
      <c r="J10" s="74"/>
      <c r="K10" s="74"/>
      <c r="L10" s="74"/>
      <c r="M10" s="74"/>
      <c r="N10" s="74"/>
      <c r="O10" s="74"/>
      <c r="P10" s="74">
        <f>データ!P6</f>
        <v>12.83</v>
      </c>
      <c r="Q10" s="74"/>
      <c r="R10" s="74"/>
      <c r="S10" s="74"/>
      <c r="T10" s="74"/>
      <c r="U10" s="74"/>
      <c r="V10" s="74"/>
      <c r="W10" s="74">
        <f>データ!Q6</f>
        <v>96.73</v>
      </c>
      <c r="X10" s="74"/>
      <c r="Y10" s="74"/>
      <c r="Z10" s="74"/>
      <c r="AA10" s="74"/>
      <c r="AB10" s="74"/>
      <c r="AC10" s="74"/>
      <c r="AD10" s="75">
        <f>データ!R6</f>
        <v>2780</v>
      </c>
      <c r="AE10" s="75"/>
      <c r="AF10" s="75"/>
      <c r="AG10" s="75"/>
      <c r="AH10" s="75"/>
      <c r="AI10" s="75"/>
      <c r="AJ10" s="75"/>
      <c r="AK10" s="2"/>
      <c r="AL10" s="75">
        <f>データ!V6</f>
        <v>5965</v>
      </c>
      <c r="AM10" s="75"/>
      <c r="AN10" s="75"/>
      <c r="AO10" s="75"/>
      <c r="AP10" s="75"/>
      <c r="AQ10" s="75"/>
      <c r="AR10" s="75"/>
      <c r="AS10" s="75"/>
      <c r="AT10" s="74">
        <f>データ!W6</f>
        <v>3.92</v>
      </c>
      <c r="AU10" s="74"/>
      <c r="AV10" s="74"/>
      <c r="AW10" s="74"/>
      <c r="AX10" s="74"/>
      <c r="AY10" s="74"/>
      <c r="AZ10" s="74"/>
      <c r="BA10" s="74"/>
      <c r="BB10" s="74">
        <f>データ!X6</f>
        <v>1521.68</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dKE4AS0fVhv/WELvpXmuyKkyYD9COyJwWP1lJSI3Luyrmb0pQyBOhpqC0ngElSSJ5vRo0/QeiOHV4fDPbp4ZPw==" saltValue="VynO+p7TUPeQyulwaRhEP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102067</v>
      </c>
      <c r="D6" s="33">
        <f t="shared" si="3"/>
        <v>46</v>
      </c>
      <c r="E6" s="33">
        <f t="shared" si="3"/>
        <v>17</v>
      </c>
      <c r="F6" s="33">
        <f t="shared" si="3"/>
        <v>4</v>
      </c>
      <c r="G6" s="33">
        <f t="shared" si="3"/>
        <v>0</v>
      </c>
      <c r="H6" s="33" t="str">
        <f t="shared" si="3"/>
        <v>群馬県　沼田市</v>
      </c>
      <c r="I6" s="33" t="str">
        <f t="shared" si="3"/>
        <v>法適用</v>
      </c>
      <c r="J6" s="33" t="str">
        <f t="shared" si="3"/>
        <v>下水道事業</v>
      </c>
      <c r="K6" s="33" t="str">
        <f t="shared" si="3"/>
        <v>特定環境保全公共下水道</v>
      </c>
      <c r="L6" s="33" t="str">
        <f t="shared" si="3"/>
        <v>D1</v>
      </c>
      <c r="M6" s="33" t="str">
        <f t="shared" si="3"/>
        <v>非設置</v>
      </c>
      <c r="N6" s="34" t="str">
        <f t="shared" si="3"/>
        <v>-</v>
      </c>
      <c r="O6" s="34">
        <f t="shared" si="3"/>
        <v>54.37</v>
      </c>
      <c r="P6" s="34">
        <f t="shared" si="3"/>
        <v>12.83</v>
      </c>
      <c r="Q6" s="34">
        <f t="shared" si="3"/>
        <v>96.73</v>
      </c>
      <c r="R6" s="34">
        <f t="shared" si="3"/>
        <v>2780</v>
      </c>
      <c r="S6" s="34">
        <f t="shared" si="3"/>
        <v>46673</v>
      </c>
      <c r="T6" s="34">
        <f t="shared" si="3"/>
        <v>443.46</v>
      </c>
      <c r="U6" s="34">
        <f t="shared" si="3"/>
        <v>105.25</v>
      </c>
      <c r="V6" s="34">
        <f t="shared" si="3"/>
        <v>5965</v>
      </c>
      <c r="W6" s="34">
        <f t="shared" si="3"/>
        <v>3.92</v>
      </c>
      <c r="X6" s="34">
        <f t="shared" si="3"/>
        <v>1521.68</v>
      </c>
      <c r="Y6" s="35" t="str">
        <f>IF(Y7="",NA(),Y7)</f>
        <v>-</v>
      </c>
      <c r="Z6" s="35" t="str">
        <f t="shared" ref="Z6:AH6" si="4">IF(Z7="",NA(),Z7)</f>
        <v>-</v>
      </c>
      <c r="AA6" s="35" t="str">
        <f t="shared" si="4"/>
        <v>-</v>
      </c>
      <c r="AB6" s="35" t="str">
        <f t="shared" si="4"/>
        <v>-</v>
      </c>
      <c r="AC6" s="35">
        <f t="shared" si="4"/>
        <v>103.84</v>
      </c>
      <c r="AD6" s="35" t="str">
        <f t="shared" si="4"/>
        <v>-</v>
      </c>
      <c r="AE6" s="35" t="str">
        <f t="shared" si="4"/>
        <v>-</v>
      </c>
      <c r="AF6" s="35" t="str">
        <f t="shared" si="4"/>
        <v>-</v>
      </c>
      <c r="AG6" s="35" t="str">
        <f t="shared" si="4"/>
        <v>-</v>
      </c>
      <c r="AH6" s="35">
        <f t="shared" si="4"/>
        <v>102.7</v>
      </c>
      <c r="AI6" s="34" t="str">
        <f>IF(AI7="","",IF(AI7="-","【-】","【"&amp;SUBSTITUTE(TEXT(AI7,"#,##0.00"),"-","△")&amp;"】"))</f>
        <v>【104.83】</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48.2</v>
      </c>
      <c r="AT6" s="34" t="str">
        <f>IF(AT7="","",IF(AT7="-","【-】","【"&amp;SUBSTITUTE(TEXT(AT7,"#,##0.00"),"-","△")&amp;"】"))</f>
        <v>【61.55】</v>
      </c>
      <c r="AU6" s="35" t="str">
        <f>IF(AU7="",NA(),AU7)</f>
        <v>-</v>
      </c>
      <c r="AV6" s="35" t="str">
        <f t="shared" ref="AV6:BD6" si="6">IF(AV7="",NA(),AV7)</f>
        <v>-</v>
      </c>
      <c r="AW6" s="35" t="str">
        <f t="shared" si="6"/>
        <v>-</v>
      </c>
      <c r="AX6" s="35" t="str">
        <f t="shared" si="6"/>
        <v>-</v>
      </c>
      <c r="AY6" s="35">
        <f t="shared" si="6"/>
        <v>22.84</v>
      </c>
      <c r="AZ6" s="35" t="str">
        <f t="shared" si="6"/>
        <v>-</v>
      </c>
      <c r="BA6" s="35" t="str">
        <f t="shared" si="6"/>
        <v>-</v>
      </c>
      <c r="BB6" s="35" t="str">
        <f t="shared" si="6"/>
        <v>-</v>
      </c>
      <c r="BC6" s="35" t="str">
        <f t="shared" si="6"/>
        <v>-</v>
      </c>
      <c r="BD6" s="35">
        <f t="shared" si="6"/>
        <v>46.85</v>
      </c>
      <c r="BE6" s="34" t="str">
        <f>IF(BE7="","",IF(BE7="-","【-】","【"&amp;SUBSTITUTE(TEXT(BE7,"#,##0.00"),"-","△")&amp;"】"))</f>
        <v>【45.34】</v>
      </c>
      <c r="BF6" s="35" t="str">
        <f>IF(BF7="",NA(),BF7)</f>
        <v>-</v>
      </c>
      <c r="BG6" s="35" t="str">
        <f t="shared" ref="BG6:BO6" si="7">IF(BG7="",NA(),BG7)</f>
        <v>-</v>
      </c>
      <c r="BH6" s="35" t="str">
        <f t="shared" si="7"/>
        <v>-</v>
      </c>
      <c r="BI6" s="35" t="str">
        <f t="shared" si="7"/>
        <v>-</v>
      </c>
      <c r="BJ6" s="35">
        <f t="shared" si="7"/>
        <v>38.020000000000003</v>
      </c>
      <c r="BK6" s="35" t="str">
        <f t="shared" si="7"/>
        <v>-</v>
      </c>
      <c r="BL6" s="35" t="str">
        <f t="shared" si="7"/>
        <v>-</v>
      </c>
      <c r="BM6" s="35" t="str">
        <f t="shared" si="7"/>
        <v>-</v>
      </c>
      <c r="BN6" s="35" t="str">
        <f t="shared" si="7"/>
        <v>-</v>
      </c>
      <c r="BO6" s="35">
        <f t="shared" si="7"/>
        <v>1268.6300000000001</v>
      </c>
      <c r="BP6" s="34" t="str">
        <f>IF(BP7="","",IF(BP7="-","【-】","【"&amp;SUBSTITUTE(TEXT(BP7,"#,##0.00"),"-","△")&amp;"】"))</f>
        <v>【1,260.21】</v>
      </c>
      <c r="BQ6" s="35" t="str">
        <f>IF(BQ7="",NA(),BQ7)</f>
        <v>-</v>
      </c>
      <c r="BR6" s="35" t="str">
        <f t="shared" ref="BR6:BZ6" si="8">IF(BR7="",NA(),BR7)</f>
        <v>-</v>
      </c>
      <c r="BS6" s="35" t="str">
        <f t="shared" si="8"/>
        <v>-</v>
      </c>
      <c r="BT6" s="35" t="str">
        <f t="shared" si="8"/>
        <v>-</v>
      </c>
      <c r="BU6" s="35">
        <f t="shared" si="8"/>
        <v>78.09</v>
      </c>
      <c r="BV6" s="35" t="str">
        <f t="shared" si="8"/>
        <v>-</v>
      </c>
      <c r="BW6" s="35" t="str">
        <f t="shared" si="8"/>
        <v>-</v>
      </c>
      <c r="BX6" s="35" t="str">
        <f t="shared" si="8"/>
        <v>-</v>
      </c>
      <c r="BY6" s="35" t="str">
        <f t="shared" si="8"/>
        <v>-</v>
      </c>
      <c r="BZ6" s="35">
        <f t="shared" si="8"/>
        <v>82.88</v>
      </c>
      <c r="CA6" s="34" t="str">
        <f>IF(CA7="","",IF(CA7="-","【-】","【"&amp;SUBSTITUTE(TEXT(CA7,"#,##0.00"),"-","△")&amp;"】"))</f>
        <v>【75.29】</v>
      </c>
      <c r="CB6" s="35" t="str">
        <f>IF(CB7="",NA(),CB7)</f>
        <v>-</v>
      </c>
      <c r="CC6" s="35" t="str">
        <f t="shared" ref="CC6:CK6" si="9">IF(CC7="",NA(),CC7)</f>
        <v>-</v>
      </c>
      <c r="CD6" s="35" t="str">
        <f t="shared" si="9"/>
        <v>-</v>
      </c>
      <c r="CE6" s="35" t="str">
        <f t="shared" si="9"/>
        <v>-</v>
      </c>
      <c r="CF6" s="35">
        <f t="shared" si="9"/>
        <v>177.48</v>
      </c>
      <c r="CG6" s="35" t="str">
        <f t="shared" si="9"/>
        <v>-</v>
      </c>
      <c r="CH6" s="35" t="str">
        <f t="shared" si="9"/>
        <v>-</v>
      </c>
      <c r="CI6" s="35" t="str">
        <f t="shared" si="9"/>
        <v>-</v>
      </c>
      <c r="CJ6" s="35" t="str">
        <f t="shared" si="9"/>
        <v>-</v>
      </c>
      <c r="CK6" s="35">
        <f t="shared" si="9"/>
        <v>187.76</v>
      </c>
      <c r="CL6" s="34" t="str">
        <f>IF(CL7="","",IF(CL7="-","【-】","【"&amp;SUBSTITUTE(TEXT(CL7,"#,##0.00"),"-","△")&amp;"】"))</f>
        <v>【215.41】</v>
      </c>
      <c r="CM6" s="35" t="str">
        <f>IF(CM7="",NA(),CM7)</f>
        <v>-</v>
      </c>
      <c r="CN6" s="35" t="str">
        <f t="shared" ref="CN6:CV6" si="10">IF(CN7="",NA(),CN7)</f>
        <v>-</v>
      </c>
      <c r="CO6" s="35" t="str">
        <f t="shared" si="10"/>
        <v>-</v>
      </c>
      <c r="CP6" s="35" t="str">
        <f t="shared" si="10"/>
        <v>-</v>
      </c>
      <c r="CQ6" s="35">
        <f t="shared" si="10"/>
        <v>48.89</v>
      </c>
      <c r="CR6" s="35" t="str">
        <f t="shared" si="10"/>
        <v>-</v>
      </c>
      <c r="CS6" s="35" t="str">
        <f t="shared" si="10"/>
        <v>-</v>
      </c>
      <c r="CT6" s="35" t="str">
        <f t="shared" si="10"/>
        <v>-</v>
      </c>
      <c r="CU6" s="35" t="str">
        <f t="shared" si="10"/>
        <v>-</v>
      </c>
      <c r="CV6" s="35">
        <f t="shared" si="10"/>
        <v>45.87</v>
      </c>
      <c r="CW6" s="34" t="str">
        <f>IF(CW7="","",IF(CW7="-","【-】","【"&amp;SUBSTITUTE(TEXT(CW7,"#,##0.00"),"-","△")&amp;"】"))</f>
        <v>【42.90】</v>
      </c>
      <c r="CX6" s="35" t="str">
        <f>IF(CX7="",NA(),CX7)</f>
        <v>-</v>
      </c>
      <c r="CY6" s="35" t="str">
        <f t="shared" ref="CY6:DG6" si="11">IF(CY7="",NA(),CY7)</f>
        <v>-</v>
      </c>
      <c r="CZ6" s="35" t="str">
        <f t="shared" si="11"/>
        <v>-</v>
      </c>
      <c r="DA6" s="35" t="str">
        <f t="shared" si="11"/>
        <v>-</v>
      </c>
      <c r="DB6" s="35">
        <f t="shared" si="11"/>
        <v>84.98</v>
      </c>
      <c r="DC6" s="35" t="str">
        <f t="shared" si="11"/>
        <v>-</v>
      </c>
      <c r="DD6" s="35" t="str">
        <f t="shared" si="11"/>
        <v>-</v>
      </c>
      <c r="DE6" s="35" t="str">
        <f t="shared" si="11"/>
        <v>-</v>
      </c>
      <c r="DF6" s="35" t="str">
        <f t="shared" si="11"/>
        <v>-</v>
      </c>
      <c r="DG6" s="35">
        <f t="shared" si="11"/>
        <v>87.65</v>
      </c>
      <c r="DH6" s="34" t="str">
        <f>IF(DH7="","",IF(DH7="-","【-】","【"&amp;SUBSTITUTE(TEXT(DH7,"#,##0.00"),"-","△")&amp;"】"))</f>
        <v>【84.75】</v>
      </c>
      <c r="DI6" s="35" t="str">
        <f>IF(DI7="",NA(),DI7)</f>
        <v>-</v>
      </c>
      <c r="DJ6" s="35" t="str">
        <f t="shared" ref="DJ6:DR6" si="12">IF(DJ7="",NA(),DJ7)</f>
        <v>-</v>
      </c>
      <c r="DK6" s="35" t="str">
        <f t="shared" si="12"/>
        <v>-</v>
      </c>
      <c r="DL6" s="35" t="str">
        <f t="shared" si="12"/>
        <v>-</v>
      </c>
      <c r="DM6" s="35">
        <f t="shared" si="12"/>
        <v>3.64</v>
      </c>
      <c r="DN6" s="35" t="str">
        <f t="shared" si="12"/>
        <v>-</v>
      </c>
      <c r="DO6" s="35" t="str">
        <f t="shared" si="12"/>
        <v>-</v>
      </c>
      <c r="DP6" s="35" t="str">
        <f t="shared" si="12"/>
        <v>-</v>
      </c>
      <c r="DQ6" s="35" t="str">
        <f t="shared" si="12"/>
        <v>-</v>
      </c>
      <c r="DR6" s="35">
        <f t="shared" si="12"/>
        <v>29.24</v>
      </c>
      <c r="DS6" s="34" t="str">
        <f>IF(DS7="","",IF(DS7="-","【-】","【"&amp;SUBSTITUTE(TEXT(DS7,"#,##0.00"),"-","△")&amp;"】"))</f>
        <v>【23.60】</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【0.01】</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0.06</v>
      </c>
      <c r="EO6" s="34" t="str">
        <f>IF(EO7="","",IF(EO7="-","【-】","【"&amp;SUBSTITUTE(TEXT(EO7,"#,##0.00"),"-","△")&amp;"】"))</f>
        <v>【0.30】</v>
      </c>
    </row>
    <row r="7" spans="1:148" s="36" customFormat="1" x14ac:dyDescent="0.15">
      <c r="A7" s="28"/>
      <c r="B7" s="37">
        <v>2020</v>
      </c>
      <c r="C7" s="37">
        <v>102067</v>
      </c>
      <c r="D7" s="37">
        <v>46</v>
      </c>
      <c r="E7" s="37">
        <v>17</v>
      </c>
      <c r="F7" s="37">
        <v>4</v>
      </c>
      <c r="G7" s="37">
        <v>0</v>
      </c>
      <c r="H7" s="37" t="s">
        <v>96</v>
      </c>
      <c r="I7" s="37" t="s">
        <v>97</v>
      </c>
      <c r="J7" s="37" t="s">
        <v>98</v>
      </c>
      <c r="K7" s="37" t="s">
        <v>99</v>
      </c>
      <c r="L7" s="37" t="s">
        <v>100</v>
      </c>
      <c r="M7" s="37" t="s">
        <v>101</v>
      </c>
      <c r="N7" s="38" t="s">
        <v>102</v>
      </c>
      <c r="O7" s="38">
        <v>54.37</v>
      </c>
      <c r="P7" s="38">
        <v>12.83</v>
      </c>
      <c r="Q7" s="38">
        <v>96.73</v>
      </c>
      <c r="R7" s="38">
        <v>2780</v>
      </c>
      <c r="S7" s="38">
        <v>46673</v>
      </c>
      <c r="T7" s="38">
        <v>443.46</v>
      </c>
      <c r="U7" s="38">
        <v>105.25</v>
      </c>
      <c r="V7" s="38">
        <v>5965</v>
      </c>
      <c r="W7" s="38">
        <v>3.92</v>
      </c>
      <c r="X7" s="38">
        <v>1521.68</v>
      </c>
      <c r="Y7" s="38" t="s">
        <v>102</v>
      </c>
      <c r="Z7" s="38" t="s">
        <v>102</v>
      </c>
      <c r="AA7" s="38" t="s">
        <v>102</v>
      </c>
      <c r="AB7" s="38" t="s">
        <v>102</v>
      </c>
      <c r="AC7" s="38">
        <v>103.84</v>
      </c>
      <c r="AD7" s="38" t="s">
        <v>102</v>
      </c>
      <c r="AE7" s="38" t="s">
        <v>102</v>
      </c>
      <c r="AF7" s="38" t="s">
        <v>102</v>
      </c>
      <c r="AG7" s="38" t="s">
        <v>102</v>
      </c>
      <c r="AH7" s="38">
        <v>102.7</v>
      </c>
      <c r="AI7" s="38">
        <v>104.83</v>
      </c>
      <c r="AJ7" s="38" t="s">
        <v>102</v>
      </c>
      <c r="AK7" s="38" t="s">
        <v>102</v>
      </c>
      <c r="AL7" s="38" t="s">
        <v>102</v>
      </c>
      <c r="AM7" s="38" t="s">
        <v>102</v>
      </c>
      <c r="AN7" s="38">
        <v>0</v>
      </c>
      <c r="AO7" s="38" t="s">
        <v>102</v>
      </c>
      <c r="AP7" s="38" t="s">
        <v>102</v>
      </c>
      <c r="AQ7" s="38" t="s">
        <v>102</v>
      </c>
      <c r="AR7" s="38" t="s">
        <v>102</v>
      </c>
      <c r="AS7" s="38">
        <v>48.2</v>
      </c>
      <c r="AT7" s="38">
        <v>61.55</v>
      </c>
      <c r="AU7" s="38" t="s">
        <v>102</v>
      </c>
      <c r="AV7" s="38" t="s">
        <v>102</v>
      </c>
      <c r="AW7" s="38" t="s">
        <v>102</v>
      </c>
      <c r="AX7" s="38" t="s">
        <v>102</v>
      </c>
      <c r="AY7" s="38">
        <v>22.84</v>
      </c>
      <c r="AZ7" s="38" t="s">
        <v>102</v>
      </c>
      <c r="BA7" s="38" t="s">
        <v>102</v>
      </c>
      <c r="BB7" s="38" t="s">
        <v>102</v>
      </c>
      <c r="BC7" s="38" t="s">
        <v>102</v>
      </c>
      <c r="BD7" s="38">
        <v>46.85</v>
      </c>
      <c r="BE7" s="38">
        <v>45.34</v>
      </c>
      <c r="BF7" s="38" t="s">
        <v>102</v>
      </c>
      <c r="BG7" s="38" t="s">
        <v>102</v>
      </c>
      <c r="BH7" s="38" t="s">
        <v>102</v>
      </c>
      <c r="BI7" s="38" t="s">
        <v>102</v>
      </c>
      <c r="BJ7" s="38">
        <v>38.020000000000003</v>
      </c>
      <c r="BK7" s="38" t="s">
        <v>102</v>
      </c>
      <c r="BL7" s="38" t="s">
        <v>102</v>
      </c>
      <c r="BM7" s="38" t="s">
        <v>102</v>
      </c>
      <c r="BN7" s="38" t="s">
        <v>102</v>
      </c>
      <c r="BO7" s="38">
        <v>1268.6300000000001</v>
      </c>
      <c r="BP7" s="38">
        <v>1260.21</v>
      </c>
      <c r="BQ7" s="38" t="s">
        <v>102</v>
      </c>
      <c r="BR7" s="38" t="s">
        <v>102</v>
      </c>
      <c r="BS7" s="38" t="s">
        <v>102</v>
      </c>
      <c r="BT7" s="38" t="s">
        <v>102</v>
      </c>
      <c r="BU7" s="38">
        <v>78.09</v>
      </c>
      <c r="BV7" s="38" t="s">
        <v>102</v>
      </c>
      <c r="BW7" s="38" t="s">
        <v>102</v>
      </c>
      <c r="BX7" s="38" t="s">
        <v>102</v>
      </c>
      <c r="BY7" s="38" t="s">
        <v>102</v>
      </c>
      <c r="BZ7" s="38">
        <v>82.88</v>
      </c>
      <c r="CA7" s="38">
        <v>75.290000000000006</v>
      </c>
      <c r="CB7" s="38" t="s">
        <v>102</v>
      </c>
      <c r="CC7" s="38" t="s">
        <v>102</v>
      </c>
      <c r="CD7" s="38" t="s">
        <v>102</v>
      </c>
      <c r="CE7" s="38" t="s">
        <v>102</v>
      </c>
      <c r="CF7" s="38">
        <v>177.48</v>
      </c>
      <c r="CG7" s="38" t="s">
        <v>102</v>
      </c>
      <c r="CH7" s="38" t="s">
        <v>102</v>
      </c>
      <c r="CI7" s="38" t="s">
        <v>102</v>
      </c>
      <c r="CJ7" s="38" t="s">
        <v>102</v>
      </c>
      <c r="CK7" s="38">
        <v>187.76</v>
      </c>
      <c r="CL7" s="38">
        <v>215.41</v>
      </c>
      <c r="CM7" s="38" t="s">
        <v>102</v>
      </c>
      <c r="CN7" s="38" t="s">
        <v>102</v>
      </c>
      <c r="CO7" s="38" t="s">
        <v>102</v>
      </c>
      <c r="CP7" s="38" t="s">
        <v>102</v>
      </c>
      <c r="CQ7" s="38">
        <v>48.89</v>
      </c>
      <c r="CR7" s="38" t="s">
        <v>102</v>
      </c>
      <c r="CS7" s="38" t="s">
        <v>102</v>
      </c>
      <c r="CT7" s="38" t="s">
        <v>102</v>
      </c>
      <c r="CU7" s="38" t="s">
        <v>102</v>
      </c>
      <c r="CV7" s="38">
        <v>45.87</v>
      </c>
      <c r="CW7" s="38">
        <v>42.9</v>
      </c>
      <c r="CX7" s="38" t="s">
        <v>102</v>
      </c>
      <c r="CY7" s="38" t="s">
        <v>102</v>
      </c>
      <c r="CZ7" s="38" t="s">
        <v>102</v>
      </c>
      <c r="DA7" s="38" t="s">
        <v>102</v>
      </c>
      <c r="DB7" s="38">
        <v>84.98</v>
      </c>
      <c r="DC7" s="38" t="s">
        <v>102</v>
      </c>
      <c r="DD7" s="38" t="s">
        <v>102</v>
      </c>
      <c r="DE7" s="38" t="s">
        <v>102</v>
      </c>
      <c r="DF7" s="38" t="s">
        <v>102</v>
      </c>
      <c r="DG7" s="38">
        <v>87.65</v>
      </c>
      <c r="DH7" s="38">
        <v>84.75</v>
      </c>
      <c r="DI7" s="38" t="s">
        <v>102</v>
      </c>
      <c r="DJ7" s="38" t="s">
        <v>102</v>
      </c>
      <c r="DK7" s="38" t="s">
        <v>102</v>
      </c>
      <c r="DL7" s="38" t="s">
        <v>102</v>
      </c>
      <c r="DM7" s="38">
        <v>3.64</v>
      </c>
      <c r="DN7" s="38" t="s">
        <v>102</v>
      </c>
      <c r="DO7" s="38" t="s">
        <v>102</v>
      </c>
      <c r="DP7" s="38" t="s">
        <v>102</v>
      </c>
      <c r="DQ7" s="38" t="s">
        <v>102</v>
      </c>
      <c r="DR7" s="38">
        <v>29.24</v>
      </c>
      <c r="DS7" s="38">
        <v>23.6</v>
      </c>
      <c r="DT7" s="38" t="s">
        <v>102</v>
      </c>
      <c r="DU7" s="38" t="s">
        <v>102</v>
      </c>
      <c r="DV7" s="38" t="s">
        <v>102</v>
      </c>
      <c r="DW7" s="38" t="s">
        <v>102</v>
      </c>
      <c r="DX7" s="38">
        <v>0</v>
      </c>
      <c r="DY7" s="38" t="s">
        <v>102</v>
      </c>
      <c r="DZ7" s="38" t="s">
        <v>102</v>
      </c>
      <c r="EA7" s="38" t="s">
        <v>102</v>
      </c>
      <c r="EB7" s="38" t="s">
        <v>102</v>
      </c>
      <c r="EC7" s="38">
        <v>0</v>
      </c>
      <c r="ED7" s="38">
        <v>0.01</v>
      </c>
      <c r="EE7" s="38" t="s">
        <v>102</v>
      </c>
      <c r="EF7" s="38" t="s">
        <v>102</v>
      </c>
      <c r="EG7" s="38" t="s">
        <v>102</v>
      </c>
      <c r="EH7" s="38" t="s">
        <v>102</v>
      </c>
      <c r="EI7" s="38">
        <v>0</v>
      </c>
      <c r="EJ7" s="38" t="s">
        <v>102</v>
      </c>
      <c r="EK7" s="38" t="s">
        <v>102</v>
      </c>
      <c r="EL7" s="38" t="s">
        <v>102</v>
      </c>
      <c r="EM7" s="38" t="s">
        <v>102</v>
      </c>
      <c r="EN7" s="38">
        <v>0.06</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2022-02-14T09:14:21Z</cp:lastPrinted>
  <dcterms:created xsi:type="dcterms:W3CDTF">2021-12-03T07:22:48Z</dcterms:created>
  <dcterms:modified xsi:type="dcterms:W3CDTF">2022-02-14T09:14:26Z</dcterms:modified>
  <cp:category/>
</cp:coreProperties>
</file>