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3（R2決算）\06 確認済みファイル（HP掲載用）\08_渋川市●□■△\"/>
    </mc:Choice>
  </mc:AlternateContent>
  <xr:revisionPtr revIDLastSave="0" documentId="13_ncr:1_{BE2F7618-3BBC-4C8E-A030-82658113FE39}" xr6:coauthVersionLast="36" xr6:coauthVersionMax="36" xr10:uidLastSave="{00000000-0000-0000-0000-000000000000}"/>
  <workbookProtection workbookAlgorithmName="SHA-512" workbookHashValue="yde5YRycGSiFQL73tQZd3lJ8gSEKODGxpDOIp6RV2VZxEKDNsTX5lZcpdFFTTETf0xTCI4CW3f5QLZRMIJQjdQ==" workbookSaltValue="bl0h/hql8ZLaDZa34r32WQ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G85" i="4"/>
  <c r="AT10" i="4"/>
  <c r="AL10" i="4"/>
  <c r="AD10" i="4"/>
  <c r="W10" i="4"/>
  <c r="I10" i="4"/>
  <c r="BB8" i="4"/>
  <c r="P8" i="4"/>
  <c r="I8" i="4"/>
  <c r="B8" i="4"/>
</calcChain>
</file>

<file path=xl/sharedStrings.xml><?xml version="1.0" encoding="utf-8"?>
<sst xmlns="http://schemas.openxmlformats.org/spreadsheetml/2006/main" count="325" uniqueCount="118">
  <si>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</si>
  <si>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</si>
  <si>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</si>
  <si>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</si>
  <si>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</si>
  <si>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</si>
  <si>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</si>
  <si>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</si>
  <si>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</si>
  <si>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</si>
  <si>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</si>
  <si>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</si>
  <si>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</si>
  <si>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</si>
  <si>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</si>
  <si>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</si>
  <si>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</si>
  <si>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</si>
  <si>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</si>
  <si>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</si>
  <si>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</si>
  <si>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</si>
  <si>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</si>
  <si>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</si>
  <si>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</si>
  <si>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</si>
  <si>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</si>
  <si>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</si>
  <si>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</si>
  <si>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</si>
  <si>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</si>
  <si>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</si>
  <si>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</si>
  <si>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</si>
  <si>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</si>
  <si>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</si>
  <si>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</si>
  <si>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</si>
  <si>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</si>
  <si>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</si>
  <si>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</si>
  <si>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</si>
  <si>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</si>
  <si>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</si>
  <si>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</si>
  <si>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</si>
  <si>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</si>
  <si>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</si>
  <si>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</si>
  <si>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</si>
  <si>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</si>
  <si>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</si>
  <si>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</si>
  <si>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</si>
  <si>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</si>
  <si>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</si>
  <si>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</si>
  <si>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</si>
  <si>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</si>
  <si>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</si>
  <si>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</si>
  <si>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</si>
  <si>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</si>
  <si>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</si>
  <si>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</si>
  <si>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</si>
  <si>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</si>
  <si>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</si>
  <si>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</si>
  <si>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</si>
  <si>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</si>
  <si>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</si>
  <si>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</si>
  <si>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</si>
  <si>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</si>
  <si>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</si>
  <si>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</si>
  <si>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</si>
  <si>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</si>
  <si>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</si>
  <si>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</si>
  <si>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</si>
  <si>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</si>
  <si>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</si>
  <si>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</si>
  <si>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</si>
  <si>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</si>
  <si>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</si>
  <si>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</si>
  <si>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</si>
  <si>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</si>
  <si>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</si>
  <si>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</si>
  <si>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</si>
  <si>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</si>
  <si>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</si>
  <si>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</si>
  <si>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法適用</t>
  </si>
  <si>
    <t>下水道事業</t>
  </si>
  <si>
    <t>特定地域生活排水処理</t>
  </si>
  <si>
    <t>K3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</si>
  <si>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</si>
  <si>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</si>
  <si>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</si>
  <si>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</si>
  <si>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</si>
  <si>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</si>
  <si>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</si>
  <si>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</si>
  <si>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</si>
  <si>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</si>
  <si>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</si>
  <si>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</si>
  <si>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</si>
  <si>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</si>
  <si>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平成18年度に事業着手した合併浄化槽設置事業で、平成29年度に事業完了しており、維持管理のみ実施している。
　生活排水処理施設整備計画策定マニュアル（環境省）によれば、施設の使用実績は、浄化槽躯体は30年～、機器設備類は7～15年程度と記載がある。実際に機器設備類の更新が増加しており、維持管理費が増大している。
　下水道使用料では維持管理費が賄えていないことから、早晩、改定が必要な時期となっている。
人口減少が進む旧村地域（子持・小野上）で実施した事業であり、浄化槽躯体の更新時期までに、事業運営の検討が必要である。</t>
    <phoneticPr fontId="4"/>
  </si>
  <si>
    <t>①有形固定資産減価償却率
　類似団体平均値を上回っており、老朽化が進んでいることがわかる。特に、機器設備類の更新が増加しており、維持管理費が増大していることから、計画的な更新が必要となる。
②管渠老朽化率
　老朽化を示す指標はない。
③管渠改善率
　老朽化を示す指標はない。</t>
    <phoneticPr fontId="4"/>
  </si>
  <si>
    <t>令和元年度までは法非適用企業であったが、令和2年度より法適用企業となり、運営を継続している。
①経常収支比率
　経常収支比率は100%を上回っているが、営業損失が発生していることから、一般会計繰入金に頼った経営となっている。
　利用者の増加により使用料収入は増加したが、維持管理費の増加により汚水処理費が増加したため、早急に使用料改定等の経営改善を行うことが必要である。
②累積欠損金比率
　欠損金は発生していない。
　使用料収入が増加しているが、汚水処理費も増加傾向にあるので、今後も注意が必要である。
③流動比率
　類似団体平均値や100%を大幅に上回っており、短期債務の支払能力に問題はない。
⑤経費回収率
　類似団体平均値を下回っている。
　利用者の増加により使用料収入は増加しているが、維持管理費も増加しており、一般会計繰入金に依存している。
⑥汚水処理原価
　利用者の増加により年間有収水量は増加しているものの、維持管理費の増加に伴い汚水処理費は増加しており、今後は平均値以上での推移が予想される。
⑦施設利用率
　類似団体平均値を下回っている。
　施設整備が完了していることから、利用者数の減少により有収水量が減少傾向にあり、利用促進の働きかけをしても更なる上昇は困難だと予想される。
⑧水洗化率
　類似団体平均値を上回った。
　施設整備が完了していることから、現在水洗便所設置済人口、現在処理区域内人口は減少しており、利用促進の働きかけをしても更なる上昇は困難だと予想される。</t>
    <rPh sb="8" eb="10">
      <t>ホウヒ</t>
    </rPh>
    <rPh sb="48" eb="54">
      <t>ケイジョウシュウシヒリツ</t>
    </rPh>
    <rPh sb="162" eb="165">
      <t>シヨウリョウ</t>
    </rPh>
    <rPh sb="254" eb="256">
      <t>リュウドウ</t>
    </rPh>
    <rPh sb="256" eb="258">
      <t>ヒリツ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</si>
</sst>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9-4963-B08E-8CB210D1C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9-4963-B08E-8CB210D1C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7-4644-AF2D-00AA9F4FB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7-4644-AF2D-00AA9F4FB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6-441B-9E64-7A9E54CC2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B6-441B-9E64-7A9E54CC2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6-4DC6-A6EA-8A48D3BED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6-4DC6-A6EA-8A48D3BED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F-4473-BEBA-61235D2F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F-4473-BEBA-61235D2F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2-4DBC-80E8-080C9EF4A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2-4DBC-80E8-080C9EF4A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5-483E-BB92-285ECA6C8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5-483E-BB92-285ECA6C8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A-4944-83E8-C57EC47C1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A-4944-83E8-C57EC47C1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B-417B-805F-F28C43E44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B-417B-805F-F28C43E44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C-445F-88D5-865E0A930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9C-445F-88D5-865E0A930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1-47B1-A3E4-C41FEB5D7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1-47B1-A3E4-C41FEB5D7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群馬県　渋川市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75847</v>
      </c>
      <c r="AM8" s="51"/>
      <c r="AN8" s="51"/>
      <c r="AO8" s="51"/>
      <c r="AP8" s="51"/>
      <c r="AQ8" s="51"/>
      <c r="AR8" s="51"/>
      <c r="AS8" s="51"/>
      <c r="AT8" s="46">
        <f>データ!T6</f>
        <v>240.27</v>
      </c>
      <c r="AU8" s="46"/>
      <c r="AV8" s="46"/>
      <c r="AW8" s="46"/>
      <c r="AX8" s="46"/>
      <c r="AY8" s="46"/>
      <c r="AZ8" s="46"/>
      <c r="BA8" s="46"/>
      <c r="BB8" s="46">
        <f>データ!U6</f>
        <v>315.67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33.479999999999997</v>
      </c>
      <c r="J10" s="46"/>
      <c r="K10" s="46"/>
      <c r="L10" s="46"/>
      <c r="M10" s="46"/>
      <c r="N10" s="46"/>
      <c r="O10" s="46"/>
      <c r="P10" s="46">
        <f>データ!P6</f>
        <v>0.59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1634</v>
      </c>
      <c r="AE10" s="51"/>
      <c r="AF10" s="51"/>
      <c r="AG10" s="51"/>
      <c r="AH10" s="51"/>
      <c r="AI10" s="51"/>
      <c r="AJ10" s="51"/>
      <c r="AK10" s="2"/>
      <c r="AL10" s="51">
        <f>データ!V6</f>
        <v>442</v>
      </c>
      <c r="AM10" s="51"/>
      <c r="AN10" s="51"/>
      <c r="AO10" s="51"/>
      <c r="AP10" s="51"/>
      <c r="AQ10" s="51"/>
      <c r="AR10" s="51"/>
      <c r="AS10" s="51"/>
      <c r="AT10" s="46">
        <f>データ!W6</f>
        <v>0.23</v>
      </c>
      <c r="AU10" s="46"/>
      <c r="AV10" s="46"/>
      <c r="AW10" s="46"/>
      <c r="AX10" s="46"/>
      <c r="AY10" s="46"/>
      <c r="AZ10" s="46"/>
      <c r="BA10" s="46"/>
      <c r="BB10" s="46">
        <f>データ!X6</f>
        <v>1921.74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117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【98.17】</v>
      </c>
      <c r="F85" s="26" t="str">
        <f>データ!AT6</f>
        <v>【92.20】</v>
      </c>
      <c r="G85" s="26" t="str">
        <f>データ!BE6</f>
        <v>【106.38】</v>
      </c>
      <c r="H85" s="26" t="str">
        <f>データ!BP6</f>
        <v>【314.13】</v>
      </c>
      <c r="I85" s="26" t="str">
        <f>データ!CA6</f>
        <v>【58.42】</v>
      </c>
      <c r="J85" s="26" t="str">
        <f>データ!CL6</f>
        <v>【282.28】</v>
      </c>
      <c r="K85" s="26" t="str">
        <f>データ!CW6</f>
        <v>【57.83】</v>
      </c>
      <c r="L85" s="26" t="str">
        <f>データ!DH6</f>
        <v>【77.67】</v>
      </c>
      <c r="M85" s="26" t="str">
        <f>データ!DS6</f>
        <v>【15.64】</v>
      </c>
      <c r="N85" s="26" t="str">
        <f>データ!ED6</f>
        <v>【-】</v>
      </c>
      <c r="O85" s="26" t="str">
        <f>データ!EO6</f>
        <v>【-】</v>
      </c>
    </row>
  </sheetData>
  <sheetProtection algorithmName="SHA-512" hashValue="i1IgGLFSUsUZFIOSQYne/poQ+KZlX+naFbLCYiUQ4Rji5m+0i1wuAlmO6FddUdI+vS8wZGN9mO4oa7hDdAWy5A==" saltValue="wcqIm4lAa6QObub1pS3bg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102083</v>
      </c>
      <c r="D6" s="33">
        <f t="shared" si="3"/>
        <v>46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群馬県　渋川市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>
        <f t="shared" si="3"/>
        <v>33.479999999999997</v>
      </c>
      <c r="P6" s="34">
        <f t="shared" si="3"/>
        <v>0.59</v>
      </c>
      <c r="Q6" s="34">
        <f t="shared" si="3"/>
        <v>100</v>
      </c>
      <c r="R6" s="34">
        <f t="shared" si="3"/>
        <v>1634</v>
      </c>
      <c r="S6" s="34">
        <f t="shared" si="3"/>
        <v>75847</v>
      </c>
      <c r="T6" s="34">
        <f t="shared" si="3"/>
        <v>240.27</v>
      </c>
      <c r="U6" s="34">
        <f t="shared" si="3"/>
        <v>315.67</v>
      </c>
      <c r="V6" s="34">
        <f t="shared" si="3"/>
        <v>442</v>
      </c>
      <c r="W6" s="34">
        <f t="shared" si="3"/>
        <v>0.23</v>
      </c>
      <c r="X6" s="34">
        <f t="shared" si="3"/>
        <v>1921.74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180.57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95.33</v>
      </c>
      <c r="AI6" s="34" t="str">
        <f>IF(AI7="","",IF(AI7="-","【-】","【"&amp;SUBSTITUTE(TEXT(AI7,"#,##0.00"),"-","△")&amp;"】"))</f>
        <v>【98.17】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162.82</v>
      </c>
      <c r="AT6" s="34" t="str">
        <f>IF(AT7="","",IF(AT7="-","【-】","【"&amp;SUBSTITUTE(TEXT(AT7,"#,##0.00"),"-","△")&amp;"】"))</f>
        <v>【92.20】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300.69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125.61</v>
      </c>
      <c r="BE6" s="34" t="str">
        <f>IF(BE7="","",IF(BE7="-","【-】","【"&amp;SUBSTITUTE(TEXT(BE7,"#,##0.00"),"-","△")&amp;"】"))</f>
        <v>【106.38】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398.42</v>
      </c>
      <c r="BP6" s="34" t="str">
        <f>IF(BP7="","",IF(BP7="-","【-】","【"&amp;SUBSTITUTE(TEXT(BP7,"#,##0.00"),"-","△")&amp;"】"))</f>
        <v>【314.13】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22.11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50.7</v>
      </c>
      <c r="CA6" s="34" t="str">
        <f>IF(CA7="","",IF(CA7="-","【-】","【"&amp;SUBSTITUTE(TEXT(CA7,"#,##0.00"),"-","△")&amp;"】"))</f>
        <v>【58.42】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345.23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289.81</v>
      </c>
      <c r="CL6" s="34" t="str">
        <f>IF(CL7="","",IF(CL7="-","【-】","【"&amp;SUBSTITUTE(TEXT(CL7,"#,##0.00"),"-","△")&amp;"】"))</f>
        <v>【282.28】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48.57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56.45</v>
      </c>
      <c r="CW6" s="34" t="str">
        <f>IF(CW7="","",IF(CW7="-","【-】","【"&amp;SUBSTITUTE(TEXT(CW7,"#,##0.00"),"-","△")&amp;"】"))</f>
        <v>【57.83】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98.42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54.99</v>
      </c>
      <c r="DH6" s="34" t="str">
        <f>IF(DH7="","",IF(DH7="-","【-】","【"&amp;SUBSTITUTE(TEXT(DH7,"#,##0.00"),"-","△")&amp;"】"))</f>
        <v>【77.67】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18.7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15.4</v>
      </c>
      <c r="DS6" s="34" t="str">
        <f>IF(DS7="","",IF(DS7="-","【-】","【"&amp;SUBSTITUTE(TEXT(DS7,"#,##0.00"),"-","△")&amp;"】"))</f>
        <v>【15.64】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15">
      <c r="A7" s="28"/>
      <c r="B7" s="37">
        <v>2020</v>
      </c>
      <c r="C7" s="37">
        <v>102083</v>
      </c>
      <c r="D7" s="37">
        <v>46</v>
      </c>
      <c r="E7" s="37">
        <v>18</v>
      </c>
      <c r="F7" s="37">
        <v>0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33.479999999999997</v>
      </c>
      <c r="P7" s="38">
        <v>0.59</v>
      </c>
      <c r="Q7" s="38">
        <v>100</v>
      </c>
      <c r="R7" s="38">
        <v>1634</v>
      </c>
      <c r="S7" s="38">
        <v>75847</v>
      </c>
      <c r="T7" s="38">
        <v>240.27</v>
      </c>
      <c r="U7" s="38">
        <v>315.67</v>
      </c>
      <c r="V7" s="38">
        <v>442</v>
      </c>
      <c r="W7" s="38">
        <v>0.23</v>
      </c>
      <c r="X7" s="38">
        <v>1921.74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180.57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95.33</v>
      </c>
      <c r="AI7" s="38">
        <v>98.17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162.82</v>
      </c>
      <c r="AT7" s="38">
        <v>92.2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300.69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125.61</v>
      </c>
      <c r="BE7" s="38">
        <v>106.38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0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398.42</v>
      </c>
      <c r="BP7" s="38">
        <v>314.13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22.11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50.7</v>
      </c>
      <c r="CA7" s="38">
        <v>58.42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345.23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289.81</v>
      </c>
      <c r="CL7" s="38">
        <v>282.27999999999997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48.57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56.45</v>
      </c>
      <c r="CW7" s="38">
        <v>57.83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98.42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54.99</v>
      </c>
      <c r="DH7" s="38">
        <v>77.67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18.7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15.4</v>
      </c>
      <c r="DS7" s="38">
        <v>15.64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 t="s">
        <v>102</v>
      </c>
      <c r="ED7" s="38" t="s">
        <v>102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2022-02-21T08:42:28Z</cp:lastPrinted>
  <dcterms:created xsi:type="dcterms:W3CDTF">2021-12-03T07:38:53Z</dcterms:created>
  <dcterms:modified xsi:type="dcterms:W3CDTF">2022-02-21T08:42:29Z</dcterms:modified>
  <cp:category/>
</cp:coreProperties>
</file>