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6 確認済みファイル（HP掲載用）\10_富岡市□△\"/>
    </mc:Choice>
  </mc:AlternateContent>
  <xr:revisionPtr revIDLastSave="0" documentId="13_ncr:1_{6A210054-8615-4653-8E17-EE3D4E7E1E9D}" xr6:coauthVersionLast="36" xr6:coauthVersionMax="36" xr10:uidLastSave="{00000000-0000-0000-0000-000000000000}"/>
  <workbookProtection workbookAlgorithmName="SHA-512" workbookHashValue="XDA5byFTpTW27VesyrGAQ78PzlpnYtw7DNgeWBmY+nGO/SICCg+0Y5CpDxl/Dfv0HbPgWXHrBUh1e14nUYn7DA==" workbookSaltValue="eBS2s7qQ9x8IIru/kdrMrw==" workbookSpinCount="100000" lockStructure="1"/>
  <bookViews>
    <workbookView xWindow="0" yWindow="0" windowWidth="28800" windowHeight="1201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M6" i="5"/>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I85" i="4"/>
  <c r="E85" i="4"/>
  <c r="AT10" i="4"/>
  <c r="AD10" i="4"/>
  <c r="I10" i="4"/>
  <c r="B10" i="4"/>
  <c r="AL8" i="4"/>
  <c r="AD8" i="4"/>
  <c r="P8" i="4"/>
  <c r="I8" i="4"/>
</calcChain>
</file>

<file path=xl/sharedStrings.xml><?xml version="1.0" encoding="utf-8"?>
<sst xmlns="http://schemas.openxmlformats.org/spreadsheetml/2006/main" count="307" uniqueCount="117">
  <si>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</si>
  <si>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</si>
  <si>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</si>
  <si>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</si>
  <si>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</si>
  <si>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</si>
  <si>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</si>
  <si>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</si>
  <si>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</si>
  <si>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</si>
  <si>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</si>
  <si>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</si>
  <si>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</si>
  <si>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</si>
  <si>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</si>
  <si>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</si>
  <si>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</si>
  <si>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</si>
  <si>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</si>
  <si>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</si>
  <si>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</si>
  <si>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</si>
  <si>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</si>
  <si>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</si>
  <si>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</si>
  <si>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</si>
  <si>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</si>
  <si>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</si>
  <si>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</si>
  <si>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</si>
  <si>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</si>
  <si>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</si>
  <si>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</si>
  <si>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</si>
  <si>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</si>
  <si>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</si>
  <si>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</si>
  <si>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</si>
  <si>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</si>
  <si>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</si>
  <si>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</si>
  <si>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</si>
  <si>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</si>
  <si>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</si>
  <si>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</si>
  <si>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</si>
  <si>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</si>
  <si>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</si>
  <si>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</si>
  <si>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</si>
  <si>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</si>
  <si>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</si>
  <si>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</si>
  <si>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</si>
  <si>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</si>
  <si>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</si>
  <si>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</si>
  <si>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</si>
  <si>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</si>
  <si>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</si>
  <si>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</si>
  <si>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</si>
  <si>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</si>
  <si>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</si>
  <si>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</si>
  <si>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</si>
  <si>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</si>
  <si>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</si>
  <si>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</si>
  <si>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</si>
  <si>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</si>
  <si>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</si>
  <si>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</si>
  <si>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</si>
  <si>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</si>
  <si>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</si>
  <si>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</si>
  <si>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</si>
  <si>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</si>
  <si>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</si>
  <si>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</si>
  <si>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</si>
  <si>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</si>
  <si>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</si>
  <si>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</si>
  <si>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</si>
  <si>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</si>
  <si>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</si>
  <si>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</si>
  <si>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</si>
  <si>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</si>
  <si>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</si>
  <si>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</si>
  <si>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</si>
  <si>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</si>
  <si>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</si>
  <si>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富岡市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</si>
  <si>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</si>
  <si>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</si>
  <si>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</si>
  <si>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</si>
  <si>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</si>
  <si>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</si>
  <si>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</si>
  <si>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</si>
  <si>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</si>
  <si>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</si>
  <si>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</si>
  <si>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</si>
  <si>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</si>
  <si>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</si>
  <si>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</si>
  <si>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</si>
  <si>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</si>
  <si>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事業開始後14年が経ち、初期に設置した浄化槽は不具合が発生する可能性が高く排水ポンプ、ブロアは劣化の予兆が測れないため、対策周期（目標耐用年数）を決める必要があります。また、保守点検、清掃を定期的に実施し故障を未然に防ぐようサービスの提供を行っています。</t>
    <phoneticPr fontId="4"/>
  </si>
  <si>
    <t>(1)令和元年度より地方公営企業法の全部を適用しています。
(2)少子高齢化、人口減少、施設老朽化等経営環境が厳しさを増す中、サービスの安定的な継続のために今まで以上の経営改善（使用料収入の確保、汚水処理費用の削減）が必要です。
(3)公営企業会計への移行を受け、経営状況の明確化、効率的・機動的な資産管理など経営の自由度の向上及び住民ニーズへの迅速な対応やサービスの向上を図ります。
(4)新規設置工事の申請受付を終了しました。今後は維持管理及び企業債の償還を行っていくことになるため、より一層の経営改善を図ります。</t>
    <rPh sb="3" eb="5">
      <t>レイワ</t>
    </rPh>
    <rPh sb="5" eb="7">
      <t>ガンネン</t>
    </rPh>
    <rPh sb="7" eb="8">
      <t>ド</t>
    </rPh>
    <rPh sb="10" eb="17">
      <t>チホウコウエイキギョウホウ</t>
    </rPh>
    <rPh sb="18" eb="20">
      <t>ゼンブ</t>
    </rPh>
    <rPh sb="21" eb="23">
      <t>テキヨウ</t>
    </rPh>
    <rPh sb="33" eb="35">
      <t>ショウシ</t>
    </rPh>
    <rPh sb="35" eb="38">
      <t>コウレイカ</t>
    </rPh>
    <rPh sb="89" eb="92">
      <t>シヨウリョウ</t>
    </rPh>
    <rPh sb="92" eb="94">
      <t>シュウニュウ</t>
    </rPh>
    <rPh sb="95" eb="97">
      <t>カクホ</t>
    </rPh>
    <rPh sb="98" eb="100">
      <t>オスイ</t>
    </rPh>
    <rPh sb="100" eb="102">
      <t>ショリ</t>
    </rPh>
    <rPh sb="102" eb="104">
      <t>ヒヨウ</t>
    </rPh>
    <rPh sb="105" eb="107">
      <t>サクゲン</t>
    </rPh>
    <rPh sb="196" eb="202">
      <t>シンキセッチコウジ</t>
    </rPh>
    <rPh sb="203" eb="205">
      <t>シンセイ</t>
    </rPh>
    <rPh sb="205" eb="207">
      <t>ウケツケ</t>
    </rPh>
    <rPh sb="208" eb="210">
      <t>シュウリョウ</t>
    </rPh>
    <rPh sb="215" eb="217">
      <t>コンゴ</t>
    </rPh>
    <rPh sb="218" eb="220">
      <t>イジ</t>
    </rPh>
    <rPh sb="220" eb="222">
      <t>カンリ</t>
    </rPh>
    <rPh sb="222" eb="223">
      <t>オヨ</t>
    </rPh>
    <rPh sb="224" eb="226">
      <t>キギョウ</t>
    </rPh>
    <rPh sb="226" eb="227">
      <t>サイ</t>
    </rPh>
    <rPh sb="228" eb="230">
      <t>ショウカン</t>
    </rPh>
    <rPh sb="231" eb="232">
      <t>オコナ</t>
    </rPh>
    <rPh sb="246" eb="248">
      <t>イッソウ</t>
    </rPh>
    <rPh sb="249" eb="251">
      <t>ケイエイ</t>
    </rPh>
    <rPh sb="251" eb="253">
      <t>カイゼン</t>
    </rPh>
    <rPh sb="254" eb="255">
      <t>ハカ</t>
    </rPh>
    <phoneticPr fontId="4"/>
  </si>
  <si>
    <t>①収益的収支比率は100％を超えていますが、一般会計繰入金を受けているため、より一層の経費削減、使用料収入の確保により更なる経営改善が必要です。
③流動比率は100％を上回っていますが、全国平均を大きく下回っています。現金預金確保のため、経費削減に努める必要があります。
④R2の数値に計上誤りがあり、本来は「191.75％」となります。建設改良事業費が年々増加していることにより、企業債の発行額が増加していますが、今後は個人設置事業への移行により、建設改良事業費の減少、企業債残高の減少が見込まれます。
⑤経費回収率は、全国平均及び類似団体平均値を上回り高い水準と言えます。今後も、汚水処理費用の削減のための方策を検討していきます。
⑥汚水処理原価は全国平均を大きく下回っています。事業開始後14年が経ち、初期に設置した浄化槽は不具合が発生する可能性が高くなるので、今まで以上に維持管理経費の削減に努める必要があります。
⑦施設利用率は平均値を上回っています。今後も施設利用率の向上を図っていきます。
⑧市設置型から個人設置型に移行することとし、新規設置工事の申請受付を終了しました。今後の水洗化率向上は合併浄化槽設置に対する補助金交付事業により展開していきます。
　以上のことから、健全経営を続けるため、維持管理費削減に向けた取り組みが必要となります。委託業務の見直しや浄化槽の譲渡などの検討を進めていきます。</t>
    <rPh sb="22" eb="24">
      <t>イッパン</t>
    </rPh>
    <rPh sb="84" eb="86">
      <t>ウワマワ</t>
    </rPh>
    <rPh sb="140" eb="142">
      <t>スウチ</t>
    </rPh>
    <rPh sb="143" eb="145">
      <t>ケイジョウ</t>
    </rPh>
    <rPh sb="145" eb="146">
      <t>アヤマ</t>
    </rPh>
    <rPh sb="151" eb="153">
      <t>ホンライ</t>
    </rPh>
    <rPh sb="236" eb="238">
      <t>キギョウ</t>
    </rPh>
    <rPh sb="238" eb="239">
      <t>サイ</t>
    </rPh>
    <rPh sb="239" eb="241">
      <t>ザンダカ</t>
    </rPh>
    <rPh sb="245" eb="247">
      <t>ミコ</t>
    </rPh>
    <rPh sb="554" eb="556">
      <t>イジ</t>
    </rPh>
    <rPh sb="556" eb="558">
      <t>カンリ</t>
    </rPh>
    <rPh sb="558" eb="559">
      <t>ヒ</t>
    </rPh>
    <rPh sb="559" eb="561">
      <t>サクゲン</t>
    </rPh>
    <rPh sb="562" eb="563">
      <t>ム</t>
    </rPh>
    <rPh sb="578" eb="580">
      <t>イタク</t>
    </rPh>
    <rPh sb="580" eb="582">
      <t>ギョウム</t>
    </rPh>
    <rPh sb="583" eb="585">
      <t>ミナオ</t>
    </rPh>
    <rPh sb="587" eb="590">
      <t>ジョウカソウ</t>
    </rPh>
    <rPh sb="591" eb="593">
      <t>ジョウト</t>
    </rPh>
    <rPh sb="596" eb="598">
      <t>ケントウ</t>
    </rPh>
    <rPh sb="599" eb="600">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</si>
</sst>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46-4D2A-897C-4287212C477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846-4D2A-897C-4287212C477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62.82</c:v>
                </c:pt>
                <c:pt idx="4">
                  <c:v>62.25</c:v>
                </c:pt>
              </c:numCache>
            </c:numRef>
          </c:val>
          <c:extLst>
            <c:ext xmlns:c16="http://schemas.microsoft.com/office/drawing/2014/chart" uri="{C3380CC4-5D6E-409C-BE32-E72D297353CC}">
              <c16:uniqueId val="{00000000-2975-4DD1-B3BE-351D41A7AD1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55.96</c:v>
                </c:pt>
                <c:pt idx="4">
                  <c:v>56.45</c:v>
                </c:pt>
              </c:numCache>
            </c:numRef>
          </c:val>
          <c:smooth val="0"/>
          <c:extLst>
            <c:ext xmlns:c16="http://schemas.microsoft.com/office/drawing/2014/chart" uri="{C3380CC4-5D6E-409C-BE32-E72D297353CC}">
              <c16:uniqueId val="{00000001-2975-4DD1-B3BE-351D41A7AD1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4918-43DA-9F54-01E13476D05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60.12</c:v>
                </c:pt>
                <c:pt idx="4">
                  <c:v>54.99</c:v>
                </c:pt>
              </c:numCache>
            </c:numRef>
          </c:val>
          <c:smooth val="0"/>
          <c:extLst>
            <c:ext xmlns:c16="http://schemas.microsoft.com/office/drawing/2014/chart" uri="{C3380CC4-5D6E-409C-BE32-E72D297353CC}">
              <c16:uniqueId val="{00000001-4918-43DA-9F54-01E13476D05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109.73</c:v>
                </c:pt>
                <c:pt idx="4">
                  <c:v>109.75</c:v>
                </c:pt>
              </c:numCache>
            </c:numRef>
          </c:val>
          <c:extLst>
            <c:ext xmlns:c16="http://schemas.microsoft.com/office/drawing/2014/chart" uri="{C3380CC4-5D6E-409C-BE32-E72D297353CC}">
              <c16:uniqueId val="{00000000-CDA9-4CC6-A9F3-BB0E0F19795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93.76</c:v>
                </c:pt>
                <c:pt idx="4">
                  <c:v>95.33</c:v>
                </c:pt>
              </c:numCache>
            </c:numRef>
          </c:val>
          <c:smooth val="0"/>
          <c:extLst>
            <c:ext xmlns:c16="http://schemas.microsoft.com/office/drawing/2014/chart" uri="{C3380CC4-5D6E-409C-BE32-E72D297353CC}">
              <c16:uniqueId val="{00000001-CDA9-4CC6-A9F3-BB0E0F19795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3.55</c:v>
                </c:pt>
                <c:pt idx="4">
                  <c:v>6.35</c:v>
                </c:pt>
              </c:numCache>
            </c:numRef>
          </c:val>
          <c:extLst>
            <c:ext xmlns:c16="http://schemas.microsoft.com/office/drawing/2014/chart" uri="{C3380CC4-5D6E-409C-BE32-E72D297353CC}">
              <c16:uniqueId val="{00000000-F40E-4910-9396-93CB4FE94EF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16.63</c:v>
                </c:pt>
                <c:pt idx="4">
                  <c:v>15.4</c:v>
                </c:pt>
              </c:numCache>
            </c:numRef>
          </c:val>
          <c:smooth val="0"/>
          <c:extLst>
            <c:ext xmlns:c16="http://schemas.microsoft.com/office/drawing/2014/chart" uri="{C3380CC4-5D6E-409C-BE32-E72D297353CC}">
              <c16:uniqueId val="{00000001-F40E-4910-9396-93CB4FE94EF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70-4AB4-89DB-E7540725CDF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A70-4AB4-89DB-E7540725CDF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865-4E2A-AC95-57B7374898F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173.09</c:v>
                </c:pt>
                <c:pt idx="4">
                  <c:v>162.82</c:v>
                </c:pt>
              </c:numCache>
            </c:numRef>
          </c:val>
          <c:smooth val="0"/>
          <c:extLst>
            <c:ext xmlns:c16="http://schemas.microsoft.com/office/drawing/2014/chart" uri="{C3380CC4-5D6E-409C-BE32-E72D297353CC}">
              <c16:uniqueId val="{00000001-2865-4E2A-AC95-57B7374898F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107.94</c:v>
                </c:pt>
                <c:pt idx="4">
                  <c:v>109.33</c:v>
                </c:pt>
              </c:numCache>
            </c:numRef>
          </c:val>
          <c:extLst>
            <c:ext xmlns:c16="http://schemas.microsoft.com/office/drawing/2014/chart" uri="{C3380CC4-5D6E-409C-BE32-E72D297353CC}">
              <c16:uniqueId val="{00000000-F397-4491-9A74-A8FC6229A3C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117.39</c:v>
                </c:pt>
                <c:pt idx="4">
                  <c:v>125.61</c:v>
                </c:pt>
              </c:numCache>
            </c:numRef>
          </c:val>
          <c:smooth val="0"/>
          <c:extLst>
            <c:ext xmlns:c16="http://schemas.microsoft.com/office/drawing/2014/chart" uri="{C3380CC4-5D6E-409C-BE32-E72D297353CC}">
              <c16:uniqueId val="{00000001-F397-4491-9A74-A8FC6229A3C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134.84</c:v>
                </c:pt>
                <c:pt idx="4" formatCode="#,##0.00;&quot;△&quot;#,##0.00">
                  <c:v>0</c:v>
                </c:pt>
              </c:numCache>
            </c:numRef>
          </c:val>
          <c:extLst>
            <c:ext xmlns:c16="http://schemas.microsoft.com/office/drawing/2014/chart" uri="{C3380CC4-5D6E-409C-BE32-E72D297353CC}">
              <c16:uniqueId val="{00000000-076F-4824-963E-75C68FD254A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421.25</c:v>
                </c:pt>
                <c:pt idx="4">
                  <c:v>398.42</c:v>
                </c:pt>
              </c:numCache>
            </c:numRef>
          </c:val>
          <c:smooth val="0"/>
          <c:extLst>
            <c:ext xmlns:c16="http://schemas.microsoft.com/office/drawing/2014/chart" uri="{C3380CC4-5D6E-409C-BE32-E72D297353CC}">
              <c16:uniqueId val="{00000001-076F-4824-963E-75C68FD254A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79.39</c:v>
                </c:pt>
                <c:pt idx="4">
                  <c:v>72.02</c:v>
                </c:pt>
              </c:numCache>
            </c:numRef>
          </c:val>
          <c:extLst>
            <c:ext xmlns:c16="http://schemas.microsoft.com/office/drawing/2014/chart" uri="{C3380CC4-5D6E-409C-BE32-E72D297353CC}">
              <c16:uniqueId val="{00000000-48C3-4866-8131-CA23B5EEFF9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53.23</c:v>
                </c:pt>
                <c:pt idx="4">
                  <c:v>50.7</c:v>
                </c:pt>
              </c:numCache>
            </c:numRef>
          </c:val>
          <c:smooth val="0"/>
          <c:extLst>
            <c:ext xmlns:c16="http://schemas.microsoft.com/office/drawing/2014/chart" uri="{C3380CC4-5D6E-409C-BE32-E72D297353CC}">
              <c16:uniqueId val="{00000001-48C3-4866-8131-CA23B5EEFF9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228.1</c:v>
                </c:pt>
                <c:pt idx="4">
                  <c:v>243.51</c:v>
                </c:pt>
              </c:numCache>
            </c:numRef>
          </c:val>
          <c:extLst>
            <c:ext xmlns:c16="http://schemas.microsoft.com/office/drawing/2014/chart" uri="{C3380CC4-5D6E-409C-BE32-E72D297353CC}">
              <c16:uniqueId val="{00000000-5215-47A6-95CB-9A797907B89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283.3</c:v>
                </c:pt>
                <c:pt idx="4">
                  <c:v>289.81</c:v>
                </c:pt>
              </c:numCache>
            </c:numRef>
          </c:val>
          <c:smooth val="0"/>
          <c:extLst>
            <c:ext xmlns:c16="http://schemas.microsoft.com/office/drawing/2014/chart" uri="{C3380CC4-5D6E-409C-BE32-E72D297353CC}">
              <c16:uniqueId val="{00000001-5215-47A6-95CB-9A797907B89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群馬県　富岡市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特定地域生活排水処理</v>
      </c>
      <c r="Q8" s="78"/>
      <c r="R8" s="78"/>
      <c r="S8" s="78"/>
      <c r="T8" s="78"/>
      <c r="U8" s="78"/>
      <c r="V8" s="78"/>
      <c r="W8" s="78" t="str">
        <f>データ!L6</f>
        <v>K3</v>
      </c>
      <c r="X8" s="78"/>
      <c r="Y8" s="78"/>
      <c r="Z8" s="78"/>
      <c r="AA8" s="78"/>
      <c r="AB8" s="78"/>
      <c r="AC8" s="78"/>
      <c r="AD8" s="79" t="str">
        <f>データ!$M$6</f>
        <v>非設置</v>
      </c>
      <c r="AE8" s="79"/>
      <c r="AF8" s="79"/>
      <c r="AG8" s="79"/>
      <c r="AH8" s="79"/>
      <c r="AI8" s="79"/>
      <c r="AJ8" s="79"/>
      <c r="AK8" s="3"/>
      <c r="AL8" s="75">
        <f>データ!S6</f>
        <v>47756</v>
      </c>
      <c r="AM8" s="75"/>
      <c r="AN8" s="75"/>
      <c r="AO8" s="75"/>
      <c r="AP8" s="75"/>
      <c r="AQ8" s="75"/>
      <c r="AR8" s="75"/>
      <c r="AS8" s="75"/>
      <c r="AT8" s="74">
        <f>データ!T6</f>
        <v>122.85</v>
      </c>
      <c r="AU8" s="74"/>
      <c r="AV8" s="74"/>
      <c r="AW8" s="74"/>
      <c r="AX8" s="74"/>
      <c r="AY8" s="74"/>
      <c r="AZ8" s="74"/>
      <c r="BA8" s="74"/>
      <c r="BB8" s="74">
        <f>データ!U6</f>
        <v>388.73</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79.47</v>
      </c>
      <c r="J10" s="74"/>
      <c r="K10" s="74"/>
      <c r="L10" s="74"/>
      <c r="M10" s="74"/>
      <c r="N10" s="74"/>
      <c r="O10" s="74"/>
      <c r="P10" s="74">
        <f>データ!P6</f>
        <v>11.35</v>
      </c>
      <c r="Q10" s="74"/>
      <c r="R10" s="74"/>
      <c r="S10" s="74"/>
      <c r="T10" s="74"/>
      <c r="U10" s="74"/>
      <c r="V10" s="74"/>
      <c r="W10" s="74">
        <f>データ!Q6</f>
        <v>100</v>
      </c>
      <c r="X10" s="74"/>
      <c r="Y10" s="74"/>
      <c r="Z10" s="74"/>
      <c r="AA10" s="74"/>
      <c r="AB10" s="74"/>
      <c r="AC10" s="74"/>
      <c r="AD10" s="75">
        <f>データ!R6</f>
        <v>4180</v>
      </c>
      <c r="AE10" s="75"/>
      <c r="AF10" s="75"/>
      <c r="AG10" s="75"/>
      <c r="AH10" s="75"/>
      <c r="AI10" s="75"/>
      <c r="AJ10" s="75"/>
      <c r="AK10" s="2"/>
      <c r="AL10" s="75">
        <f>データ!V6</f>
        <v>5390</v>
      </c>
      <c r="AM10" s="75"/>
      <c r="AN10" s="75"/>
      <c r="AO10" s="75"/>
      <c r="AP10" s="75"/>
      <c r="AQ10" s="75"/>
      <c r="AR10" s="75"/>
      <c r="AS10" s="75"/>
      <c r="AT10" s="74">
        <f>データ!W6</f>
        <v>117.61</v>
      </c>
      <c r="AU10" s="74"/>
      <c r="AV10" s="74"/>
      <c r="AW10" s="74"/>
      <c r="AX10" s="74"/>
      <c r="AY10" s="74"/>
      <c r="AZ10" s="74"/>
      <c r="BA10" s="74"/>
      <c r="BB10" s="74">
        <f>データ!X6</f>
        <v>45.83</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oVsLE/W9plLhO2oT+QpMjVeahGYhxIikddmbZlXOn8q9Kvw7/6yG1rhSiOXwII3g5szjoedpNq72RxO6c7mGkA==" saltValue="RxpgWcZfMHdTmEjNSw28m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102105</v>
      </c>
      <c r="D6" s="33">
        <f t="shared" si="3"/>
        <v>46</v>
      </c>
      <c r="E6" s="33">
        <f t="shared" si="3"/>
        <v>18</v>
      </c>
      <c r="F6" s="33">
        <f t="shared" si="3"/>
        <v>0</v>
      </c>
      <c r="G6" s="33">
        <f t="shared" si="3"/>
        <v>0</v>
      </c>
      <c r="H6" s="33" t="str">
        <f t="shared" si="3"/>
        <v>群馬県　富岡市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79.47</v>
      </c>
      <c r="P6" s="34">
        <f t="shared" si="3"/>
        <v>11.35</v>
      </c>
      <c r="Q6" s="34">
        <f t="shared" si="3"/>
        <v>100</v>
      </c>
      <c r="R6" s="34">
        <f t="shared" si="3"/>
        <v>4180</v>
      </c>
      <c r="S6" s="34">
        <f t="shared" si="3"/>
        <v>47756</v>
      </c>
      <c r="T6" s="34">
        <f t="shared" si="3"/>
        <v>122.85</v>
      </c>
      <c r="U6" s="34">
        <f t="shared" si="3"/>
        <v>388.73</v>
      </c>
      <c r="V6" s="34">
        <f t="shared" si="3"/>
        <v>5390</v>
      </c>
      <c r="W6" s="34">
        <f t="shared" si="3"/>
        <v>117.61</v>
      </c>
      <c r="X6" s="34">
        <f t="shared" si="3"/>
        <v>45.83</v>
      </c>
      <c r="Y6" s="35" t="str">
        <f>IF(Y7="",NA(),Y7)</f>
        <v>-</v>
      </c>
      <c r="Z6" s="35" t="str">
        <f t="shared" ref="Z6:AH6" si="4">IF(Z7="",NA(),Z7)</f>
        <v>-</v>
      </c>
      <c r="AA6" s="35" t="str">
        <f t="shared" si="4"/>
        <v>-</v>
      </c>
      <c r="AB6" s="35">
        <f t="shared" si="4"/>
        <v>109.73</v>
      </c>
      <c r="AC6" s="35">
        <f t="shared" si="4"/>
        <v>109.75</v>
      </c>
      <c r="AD6" s="35" t="str">
        <f t="shared" si="4"/>
        <v>-</v>
      </c>
      <c r="AE6" s="35" t="str">
        <f t="shared" si="4"/>
        <v>-</v>
      </c>
      <c r="AF6" s="35" t="str">
        <f t="shared" si="4"/>
        <v>-</v>
      </c>
      <c r="AG6" s="35">
        <f t="shared" si="4"/>
        <v>93.76</v>
      </c>
      <c r="AH6" s="35">
        <f t="shared" si="4"/>
        <v>95.33</v>
      </c>
      <c r="AI6" s="34" t="str">
        <f>IF(AI7="","",IF(AI7="-","【-】","【"&amp;SUBSTITUTE(TEXT(AI7,"#,##0.00"),"-","△")&amp;"】"))</f>
        <v>【98.17】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173.09</v>
      </c>
      <c r="AS6" s="35">
        <f t="shared" si="5"/>
        <v>162.82</v>
      </c>
      <c r="AT6" s="34" t="str">
        <f>IF(AT7="","",IF(AT7="-","【-】","【"&amp;SUBSTITUTE(TEXT(AT7,"#,##0.00"),"-","△")&amp;"】"))</f>
        <v>【92.20】</v>
      </c>
      <c r="AU6" s="35" t="str">
        <f>IF(AU7="",NA(),AU7)</f>
        <v>-</v>
      </c>
      <c r="AV6" s="35" t="str">
        <f t="shared" ref="AV6:BD6" si="6">IF(AV7="",NA(),AV7)</f>
        <v>-</v>
      </c>
      <c r="AW6" s="35" t="str">
        <f t="shared" si="6"/>
        <v>-</v>
      </c>
      <c r="AX6" s="35">
        <f t="shared" si="6"/>
        <v>107.94</v>
      </c>
      <c r="AY6" s="35">
        <f t="shared" si="6"/>
        <v>109.33</v>
      </c>
      <c r="AZ6" s="35" t="str">
        <f t="shared" si="6"/>
        <v>-</v>
      </c>
      <c r="BA6" s="35" t="str">
        <f t="shared" si="6"/>
        <v>-</v>
      </c>
      <c r="BB6" s="35" t="str">
        <f t="shared" si="6"/>
        <v>-</v>
      </c>
      <c r="BC6" s="35">
        <f t="shared" si="6"/>
        <v>117.39</v>
      </c>
      <c r="BD6" s="35">
        <f t="shared" si="6"/>
        <v>125.61</v>
      </c>
      <c r="BE6" s="34" t="str">
        <f>IF(BE7="","",IF(BE7="-","【-】","【"&amp;SUBSTITUTE(TEXT(BE7,"#,##0.00"),"-","△")&amp;"】"))</f>
        <v>【106.38】</v>
      </c>
      <c r="BF6" s="35" t="str">
        <f>IF(BF7="",NA(),BF7)</f>
        <v>-</v>
      </c>
      <c r="BG6" s="35" t="str">
        <f t="shared" ref="BG6:BO6" si="7">IF(BG7="",NA(),BG7)</f>
        <v>-</v>
      </c>
      <c r="BH6" s="35" t="str">
        <f t="shared" si="7"/>
        <v>-</v>
      </c>
      <c r="BI6" s="35">
        <f t="shared" si="7"/>
        <v>134.84</v>
      </c>
      <c r="BJ6" s="34">
        <f t="shared" si="7"/>
        <v>0</v>
      </c>
      <c r="BK6" s="35" t="str">
        <f t="shared" si="7"/>
        <v>-</v>
      </c>
      <c r="BL6" s="35" t="str">
        <f t="shared" si="7"/>
        <v>-</v>
      </c>
      <c r="BM6" s="35" t="str">
        <f t="shared" si="7"/>
        <v>-</v>
      </c>
      <c r="BN6" s="35">
        <f t="shared" si="7"/>
        <v>421.25</v>
      </c>
      <c r="BO6" s="35">
        <f t="shared" si="7"/>
        <v>398.42</v>
      </c>
      <c r="BP6" s="34" t="str">
        <f>IF(BP7="","",IF(BP7="-","【-】","【"&amp;SUBSTITUTE(TEXT(BP7,"#,##0.00"),"-","△")&amp;"】"))</f>
        <v>【314.13】</v>
      </c>
      <c r="BQ6" s="35" t="str">
        <f>IF(BQ7="",NA(),BQ7)</f>
        <v>-</v>
      </c>
      <c r="BR6" s="35" t="str">
        <f t="shared" ref="BR6:BZ6" si="8">IF(BR7="",NA(),BR7)</f>
        <v>-</v>
      </c>
      <c r="BS6" s="35" t="str">
        <f t="shared" si="8"/>
        <v>-</v>
      </c>
      <c r="BT6" s="35">
        <f t="shared" si="8"/>
        <v>79.39</v>
      </c>
      <c r="BU6" s="35">
        <f t="shared" si="8"/>
        <v>72.02</v>
      </c>
      <c r="BV6" s="35" t="str">
        <f t="shared" si="8"/>
        <v>-</v>
      </c>
      <c r="BW6" s="35" t="str">
        <f t="shared" si="8"/>
        <v>-</v>
      </c>
      <c r="BX6" s="35" t="str">
        <f t="shared" si="8"/>
        <v>-</v>
      </c>
      <c r="BY6" s="35">
        <f t="shared" si="8"/>
        <v>53.23</v>
      </c>
      <c r="BZ6" s="35">
        <f t="shared" si="8"/>
        <v>50.7</v>
      </c>
      <c r="CA6" s="34" t="str">
        <f>IF(CA7="","",IF(CA7="-","【-】","【"&amp;SUBSTITUTE(TEXT(CA7,"#,##0.00"),"-","△")&amp;"】"))</f>
        <v>【58.42】</v>
      </c>
      <c r="CB6" s="35" t="str">
        <f>IF(CB7="",NA(),CB7)</f>
        <v>-</v>
      </c>
      <c r="CC6" s="35" t="str">
        <f t="shared" ref="CC6:CK6" si="9">IF(CC7="",NA(),CC7)</f>
        <v>-</v>
      </c>
      <c r="CD6" s="35" t="str">
        <f t="shared" si="9"/>
        <v>-</v>
      </c>
      <c r="CE6" s="35">
        <f t="shared" si="9"/>
        <v>228.1</v>
      </c>
      <c r="CF6" s="35">
        <f t="shared" si="9"/>
        <v>243.51</v>
      </c>
      <c r="CG6" s="35" t="str">
        <f t="shared" si="9"/>
        <v>-</v>
      </c>
      <c r="CH6" s="35" t="str">
        <f t="shared" si="9"/>
        <v>-</v>
      </c>
      <c r="CI6" s="35" t="str">
        <f t="shared" si="9"/>
        <v>-</v>
      </c>
      <c r="CJ6" s="35">
        <f t="shared" si="9"/>
        <v>283.3</v>
      </c>
      <c r="CK6" s="35">
        <f t="shared" si="9"/>
        <v>289.81</v>
      </c>
      <c r="CL6" s="34" t="str">
        <f>IF(CL7="","",IF(CL7="-","【-】","【"&amp;SUBSTITUTE(TEXT(CL7,"#,##0.00"),"-","△")&amp;"】"))</f>
        <v>【282.28】</v>
      </c>
      <c r="CM6" s="35" t="str">
        <f>IF(CM7="",NA(),CM7)</f>
        <v>-</v>
      </c>
      <c r="CN6" s="35" t="str">
        <f t="shared" ref="CN6:CV6" si="10">IF(CN7="",NA(),CN7)</f>
        <v>-</v>
      </c>
      <c r="CO6" s="35" t="str">
        <f t="shared" si="10"/>
        <v>-</v>
      </c>
      <c r="CP6" s="35">
        <f t="shared" si="10"/>
        <v>62.82</v>
      </c>
      <c r="CQ6" s="35">
        <f t="shared" si="10"/>
        <v>62.25</v>
      </c>
      <c r="CR6" s="35" t="str">
        <f t="shared" si="10"/>
        <v>-</v>
      </c>
      <c r="CS6" s="35" t="str">
        <f t="shared" si="10"/>
        <v>-</v>
      </c>
      <c r="CT6" s="35" t="str">
        <f t="shared" si="10"/>
        <v>-</v>
      </c>
      <c r="CU6" s="35">
        <f t="shared" si="10"/>
        <v>55.96</v>
      </c>
      <c r="CV6" s="35">
        <f t="shared" si="10"/>
        <v>56.45</v>
      </c>
      <c r="CW6" s="34" t="str">
        <f>IF(CW7="","",IF(CW7="-","【-】","【"&amp;SUBSTITUTE(TEXT(CW7,"#,##0.00"),"-","△")&amp;"】"))</f>
        <v>【57.83】</v>
      </c>
      <c r="CX6" s="35" t="str">
        <f>IF(CX7="",NA(),CX7)</f>
        <v>-</v>
      </c>
      <c r="CY6" s="35" t="str">
        <f t="shared" ref="CY6:DG6" si="11">IF(CY7="",NA(),CY7)</f>
        <v>-</v>
      </c>
      <c r="CZ6" s="35" t="str">
        <f t="shared" si="11"/>
        <v>-</v>
      </c>
      <c r="DA6" s="35">
        <f t="shared" si="11"/>
        <v>100</v>
      </c>
      <c r="DB6" s="35">
        <f t="shared" si="11"/>
        <v>100</v>
      </c>
      <c r="DC6" s="35" t="str">
        <f t="shared" si="11"/>
        <v>-</v>
      </c>
      <c r="DD6" s="35" t="str">
        <f t="shared" si="11"/>
        <v>-</v>
      </c>
      <c r="DE6" s="35" t="str">
        <f t="shared" si="11"/>
        <v>-</v>
      </c>
      <c r="DF6" s="35">
        <f t="shared" si="11"/>
        <v>60.12</v>
      </c>
      <c r="DG6" s="35">
        <f t="shared" si="11"/>
        <v>54.99</v>
      </c>
      <c r="DH6" s="34" t="str">
        <f>IF(DH7="","",IF(DH7="-","【-】","【"&amp;SUBSTITUTE(TEXT(DH7,"#,##0.00"),"-","△")&amp;"】"))</f>
        <v>【77.67】</v>
      </c>
      <c r="DI6" s="35" t="str">
        <f>IF(DI7="",NA(),DI7)</f>
        <v>-</v>
      </c>
      <c r="DJ6" s="35" t="str">
        <f t="shared" ref="DJ6:DR6" si="12">IF(DJ7="",NA(),DJ7)</f>
        <v>-</v>
      </c>
      <c r="DK6" s="35" t="str">
        <f t="shared" si="12"/>
        <v>-</v>
      </c>
      <c r="DL6" s="35">
        <f t="shared" si="12"/>
        <v>3.55</v>
      </c>
      <c r="DM6" s="35">
        <f t="shared" si="12"/>
        <v>6.35</v>
      </c>
      <c r="DN6" s="35" t="str">
        <f t="shared" si="12"/>
        <v>-</v>
      </c>
      <c r="DO6" s="35" t="str">
        <f t="shared" si="12"/>
        <v>-</v>
      </c>
      <c r="DP6" s="35" t="str">
        <f t="shared" si="12"/>
        <v>-</v>
      </c>
      <c r="DQ6" s="35">
        <f t="shared" si="12"/>
        <v>16.63</v>
      </c>
      <c r="DR6" s="35">
        <f t="shared" si="12"/>
        <v>15.4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102105</v>
      </c>
      <c r="D7" s="37">
        <v>46</v>
      </c>
      <c r="E7" s="37">
        <v>18</v>
      </c>
      <c r="F7" s="37">
        <v>0</v>
      </c>
      <c r="G7" s="37">
        <v>0</v>
      </c>
      <c r="H7" s="37" t="s">
        <v>96</v>
      </c>
      <c r="I7" s="37" t="s">
        <v>97</v>
      </c>
      <c r="J7" s="37" t="s">
        <v>98</v>
      </c>
      <c r="K7" s="37" t="s">
        <v>99</v>
      </c>
      <c r="L7" s="37" t="s">
        <v>100</v>
      </c>
      <c r="M7" s="37" t="s">
        <v>101</v>
      </c>
      <c r="N7" s="38" t="s">
        <v>102</v>
      </c>
      <c r="O7" s="38">
        <v>79.47</v>
      </c>
      <c r="P7" s="38">
        <v>11.35</v>
      </c>
      <c r="Q7" s="38">
        <v>100</v>
      </c>
      <c r="R7" s="38">
        <v>4180</v>
      </c>
      <c r="S7" s="38">
        <v>47756</v>
      </c>
      <c r="T7" s="38">
        <v>122.85</v>
      </c>
      <c r="U7" s="38">
        <v>388.73</v>
      </c>
      <c r="V7" s="38">
        <v>5390</v>
      </c>
      <c r="W7" s="38">
        <v>117.61</v>
      </c>
      <c r="X7" s="38">
        <v>45.83</v>
      </c>
      <c r="Y7" s="38" t="s">
        <v>102</v>
      </c>
      <c r="Z7" s="38" t="s">
        <v>102</v>
      </c>
      <c r="AA7" s="38" t="s">
        <v>102</v>
      </c>
      <c r="AB7" s="38">
        <v>109.73</v>
      </c>
      <c r="AC7" s="38">
        <v>109.75</v>
      </c>
      <c r="AD7" s="38" t="s">
        <v>102</v>
      </c>
      <c r="AE7" s="38" t="s">
        <v>102</v>
      </c>
      <c r="AF7" s="38" t="s">
        <v>102</v>
      </c>
      <c r="AG7" s="38">
        <v>93.76</v>
      </c>
      <c r="AH7" s="38">
        <v>95.33</v>
      </c>
      <c r="AI7" s="38">
        <v>98.17</v>
      </c>
      <c r="AJ7" s="38" t="s">
        <v>102</v>
      </c>
      <c r="AK7" s="38" t="s">
        <v>102</v>
      </c>
      <c r="AL7" s="38" t="s">
        <v>102</v>
      </c>
      <c r="AM7" s="38">
        <v>0</v>
      </c>
      <c r="AN7" s="38">
        <v>0</v>
      </c>
      <c r="AO7" s="38" t="s">
        <v>102</v>
      </c>
      <c r="AP7" s="38" t="s">
        <v>102</v>
      </c>
      <c r="AQ7" s="38" t="s">
        <v>102</v>
      </c>
      <c r="AR7" s="38">
        <v>173.09</v>
      </c>
      <c r="AS7" s="38">
        <v>162.82</v>
      </c>
      <c r="AT7" s="38">
        <v>92.2</v>
      </c>
      <c r="AU7" s="38" t="s">
        <v>102</v>
      </c>
      <c r="AV7" s="38" t="s">
        <v>102</v>
      </c>
      <c r="AW7" s="38" t="s">
        <v>102</v>
      </c>
      <c r="AX7" s="38">
        <v>107.94</v>
      </c>
      <c r="AY7" s="38">
        <v>109.33</v>
      </c>
      <c r="AZ7" s="38" t="s">
        <v>102</v>
      </c>
      <c r="BA7" s="38" t="s">
        <v>102</v>
      </c>
      <c r="BB7" s="38" t="s">
        <v>102</v>
      </c>
      <c r="BC7" s="38">
        <v>117.39</v>
      </c>
      <c r="BD7" s="38">
        <v>125.61</v>
      </c>
      <c r="BE7" s="38">
        <v>106.38</v>
      </c>
      <c r="BF7" s="38" t="s">
        <v>102</v>
      </c>
      <c r="BG7" s="38" t="s">
        <v>102</v>
      </c>
      <c r="BH7" s="38" t="s">
        <v>102</v>
      </c>
      <c r="BI7" s="38">
        <v>134.84</v>
      </c>
      <c r="BJ7" s="38">
        <v>0</v>
      </c>
      <c r="BK7" s="38" t="s">
        <v>102</v>
      </c>
      <c r="BL7" s="38" t="s">
        <v>102</v>
      </c>
      <c r="BM7" s="38" t="s">
        <v>102</v>
      </c>
      <c r="BN7" s="38">
        <v>421.25</v>
      </c>
      <c r="BO7" s="38">
        <v>398.42</v>
      </c>
      <c r="BP7" s="38">
        <v>314.13</v>
      </c>
      <c r="BQ7" s="38" t="s">
        <v>102</v>
      </c>
      <c r="BR7" s="38" t="s">
        <v>102</v>
      </c>
      <c r="BS7" s="38" t="s">
        <v>102</v>
      </c>
      <c r="BT7" s="38">
        <v>79.39</v>
      </c>
      <c r="BU7" s="38">
        <v>72.02</v>
      </c>
      <c r="BV7" s="38" t="s">
        <v>102</v>
      </c>
      <c r="BW7" s="38" t="s">
        <v>102</v>
      </c>
      <c r="BX7" s="38" t="s">
        <v>102</v>
      </c>
      <c r="BY7" s="38">
        <v>53.23</v>
      </c>
      <c r="BZ7" s="38">
        <v>50.7</v>
      </c>
      <c r="CA7" s="38">
        <v>58.42</v>
      </c>
      <c r="CB7" s="38" t="s">
        <v>102</v>
      </c>
      <c r="CC7" s="38" t="s">
        <v>102</v>
      </c>
      <c r="CD7" s="38" t="s">
        <v>102</v>
      </c>
      <c r="CE7" s="38">
        <v>228.1</v>
      </c>
      <c r="CF7" s="38">
        <v>243.51</v>
      </c>
      <c r="CG7" s="38" t="s">
        <v>102</v>
      </c>
      <c r="CH7" s="38" t="s">
        <v>102</v>
      </c>
      <c r="CI7" s="38" t="s">
        <v>102</v>
      </c>
      <c r="CJ7" s="38">
        <v>283.3</v>
      </c>
      <c r="CK7" s="38">
        <v>289.81</v>
      </c>
      <c r="CL7" s="38">
        <v>282.27999999999997</v>
      </c>
      <c r="CM7" s="38" t="s">
        <v>102</v>
      </c>
      <c r="CN7" s="38" t="s">
        <v>102</v>
      </c>
      <c r="CO7" s="38" t="s">
        <v>102</v>
      </c>
      <c r="CP7" s="38">
        <v>62.82</v>
      </c>
      <c r="CQ7" s="38">
        <v>62.25</v>
      </c>
      <c r="CR7" s="38" t="s">
        <v>102</v>
      </c>
      <c r="CS7" s="38" t="s">
        <v>102</v>
      </c>
      <c r="CT7" s="38" t="s">
        <v>102</v>
      </c>
      <c r="CU7" s="38">
        <v>55.96</v>
      </c>
      <c r="CV7" s="38">
        <v>56.45</v>
      </c>
      <c r="CW7" s="38">
        <v>57.83</v>
      </c>
      <c r="CX7" s="38" t="s">
        <v>102</v>
      </c>
      <c r="CY7" s="38" t="s">
        <v>102</v>
      </c>
      <c r="CZ7" s="38" t="s">
        <v>102</v>
      </c>
      <c r="DA7" s="38">
        <v>100</v>
      </c>
      <c r="DB7" s="38">
        <v>100</v>
      </c>
      <c r="DC7" s="38" t="s">
        <v>102</v>
      </c>
      <c r="DD7" s="38" t="s">
        <v>102</v>
      </c>
      <c r="DE7" s="38" t="s">
        <v>102</v>
      </c>
      <c r="DF7" s="38">
        <v>60.12</v>
      </c>
      <c r="DG7" s="38">
        <v>54.99</v>
      </c>
      <c r="DH7" s="38">
        <v>77.67</v>
      </c>
      <c r="DI7" s="38" t="s">
        <v>102</v>
      </c>
      <c r="DJ7" s="38" t="s">
        <v>102</v>
      </c>
      <c r="DK7" s="38" t="s">
        <v>102</v>
      </c>
      <c r="DL7" s="38">
        <v>3.55</v>
      </c>
      <c r="DM7" s="38">
        <v>6.35</v>
      </c>
      <c r="DN7" s="38" t="s">
        <v>102</v>
      </c>
      <c r="DO7" s="38" t="s">
        <v>102</v>
      </c>
      <c r="DP7" s="38" t="s">
        <v>102</v>
      </c>
      <c r="DQ7" s="38">
        <v>16.63</v>
      </c>
      <c r="DR7" s="38">
        <v>15.4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2022-02-18T05:33:44Z</cp:lastPrinted>
  <dcterms:created xsi:type="dcterms:W3CDTF">2021-12-03T07:38:54Z</dcterms:created>
  <dcterms:modified xsi:type="dcterms:W3CDTF">2022-02-18T05:33:47Z</dcterms:modified>
  <cp:category/>
</cp:coreProperties>
</file>