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一組03_邑楽館林医療事務組合●□■△▲\"/>
    </mc:Choice>
  </mc:AlternateContent>
  <xr:revisionPtr revIDLastSave="0" documentId="13_ncr:1_{50C8903E-140F-4673-A322-4F7BB0634001}" xr6:coauthVersionLast="36" xr6:coauthVersionMax="36" xr10:uidLastSave="{00000000-0000-0000-0000-000000000000}"/>
  <workbookProtection workbookAlgorithmName="SHA-512" workbookHashValue="rrxnO1DuDIVdPqvNkmh7HOW17baRgG2i2Gvck+kQNz+0zodA+KmANeeedY3TEixfCddM5ZWnp8uZR+VocrEQJw==" workbookSaltValue="AcwJryifRnqObfkopPj4Ug==" workbookSpinCount="100000" lockStructure="1"/>
  <bookViews>
    <workbookView xWindow="0" yWindow="0" windowWidth="19200" windowHeight="6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IZ54" i="4"/>
  <c r="IZ32" i="4"/>
  <c r="HM78" i="4"/>
  <c r="FL54" i="4"/>
  <c r="FL32" i="4"/>
  <c r="CS78" i="4"/>
  <c r="BX54" i="4"/>
  <c r="BX32" i="4"/>
  <c r="MN54" i="4"/>
  <c r="MN32" i="4"/>
  <c r="C11" i="5"/>
  <c r="D11" i="5"/>
  <c r="E11" i="5"/>
  <c r="B11" i="5"/>
  <c r="FH78" i="4" l="1"/>
  <c r="DS54" i="4"/>
  <c r="DS32" i="4"/>
  <c r="AN78" i="4"/>
  <c r="AE54" i="4"/>
  <c r="AE32" i="4"/>
  <c r="KU54" i="4"/>
  <c r="KU32" i="4"/>
  <c r="HG32" i="4"/>
  <c r="KC78" i="4"/>
  <c r="HG54" i="4"/>
  <c r="LY54" i="4"/>
  <c r="LY32" i="4"/>
  <c r="LO78" i="4"/>
  <c r="IK54" i="4"/>
  <c r="IK32" i="4"/>
  <c r="GT78" i="4"/>
  <c r="EW54" i="4"/>
  <c r="EW32" i="4"/>
  <c r="BZ78" i="4"/>
  <c r="BI54" i="4"/>
  <c r="BI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<sst xmlns="http://schemas.openxmlformats.org/spreadsheetml/2006/main" count="326" uniqueCount="180">
  <si>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</si>
  <si>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</si>
  <si>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</si>
  <si>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</si>
  <si>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</si>
  <si>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</si>
  <si>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</si>
  <si>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</si>
  <si>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</si>
  <si>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</si>
  <si>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</si>
  <si>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</si>
  <si>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</si>
  <si>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</si>
  <si>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</si>
  <si>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</si>
  <si>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</si>
  <si>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</si>
  <si>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</si>
  <si>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</si>
  <si>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</si>
  <si>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</si>
  <si>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</si>
  <si>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</si>
  <si>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</si>
  <si>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</si>
  <si>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</si>
  <si>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</si>
  <si>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</si>
  <si>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</si>
  <si>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</si>
  <si>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</si>
  <si>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</si>
  <si>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</si>
  <si>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</si>
  <si>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</si>
  <si>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</si>
  <si>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</si>
  <si>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</si>
  <si>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</si>
  <si>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</si>
  <si>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</si>
  <si>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</si>
  <si>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</si>
  <si>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</si>
  <si>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</si>
  <si>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</si>
  <si>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</si>
  <si>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</si>
  <si>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</si>
  <si>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</si>
  <si>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</si>
  <si>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</si>
  <si>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</si>
  <si>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</si>
  <si>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</si>
  <si>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</si>
  <si>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</si>
  <si>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</si>
  <si>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</si>
  <si>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</si>
  <si>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</si>
  <si>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</si>
  <si>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</si>
  <si>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</si>
  <si>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</si>
  <si>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</si>
  <si>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</si>
  <si>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</si>
  <si>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</si>
  <si>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</si>
  <si>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</si>
  <si>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</si>
  <si>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</si>
  <si>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</si>
  <si>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</si>
  <si>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</si>
  <si>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</si>
  <si>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</si>
  <si>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</si>
  <si>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</si>
  <si>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</si>
  <si>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</si>
  <si>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</si>
  <si>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</si>
  <si>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</si>
  <si>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</si>
  <si>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</si>
  <si>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</si>
  <si>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</si>
  <si>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</si>
  <si>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</si>
  <si>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</si>
  <si>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</si>
  <si>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</si>
  <si>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</si>
  <si>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</si>
  <si>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</si>
  <si>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</si>
  <si>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</si>
  <si>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</si>
  <si>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</si>
  <si>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</si>
  <si>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</si>
  <si>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</si>
  <si>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</si>
  <si>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</si>
  <si>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</si>
  <si>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</si>
  <si>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</si>
  <si>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</si>
  <si>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</si>
  <si>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</si>
  <si>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</si>
  <si>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</si>
  <si>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</si>
  <si>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</si>
  <si>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</si>
  <si>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</si>
  <si>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</si>
  <si>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</si>
  <si>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</si>
  <si>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</si>
  <si>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</si>
  <si>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</si>
  <si>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</si>
  <si>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</si>
  <si>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</si>
  <si>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</si>
  <si>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</si>
  <si>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</si>
  <si>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</si>
  <si>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</si>
  <si>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</si>
  <si>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</si>
  <si>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</si>
  <si>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</si>
  <si>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</si>
  <si>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</si>
  <si>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</si>
  <si>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</si>
  <si>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</si>
  <si>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</si>
  <si>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</si>
  <si>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</si>
  <si>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</si>
  <si>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</si>
  <si>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</si>
  <si>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</si>
  <si>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</si>
  <si>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</si>
  <si>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</si>
  <si>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</si>
  <si>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</si>
  <si>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</si>
  <si>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</si>
  <si>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</si>
  <si>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</si>
  <si>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邑楽館林医療事務組合（事業会計分）</t>
  </si>
  <si>
    <t>館林厚生病院</t>
  </si>
  <si>
    <t>当然財務</t>
  </si>
  <si>
    <t>病院事業</t>
  </si>
  <si>
    <t>一般病院</t>
  </si>
  <si>
    <t>300床以上～400床未満</t>
  </si>
  <si>
    <t>非設置</t>
  </si>
  <si>
    <t>直営</t>
  </si>
  <si>
    <t>対象</t>
  </si>
  <si>
    <t>ド 透 訓 ガ</t>
  </si>
  <si>
    <t>救 臨 感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</si>
  <si>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</si>
  <si>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</si>
  <si>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</si>
  <si>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</si>
  <si>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</si>
  <si>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</si>
  <si>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</si>
  <si>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年により①有形固定資産減価償却率、②器械備品減価償却率については増加しており、特に器械備品の減価償却率が平均を超えて伸び続けていることから、他病院と比べると設備投資が中々進まない状況となっている。設備投資については、今後は老朽化に伴う修繕費の発生を考慮しつつも、地域のニーズに合わせた新規医療器械の導入や更新を進め、中核病院としての高度な医療を提供できるよう継続して計画していく必要がある。</t>
    <rPh sb="1" eb="3">
      <t>ケイネン</t>
    </rPh>
    <rPh sb="7" eb="9">
      <t>ユウケイ</t>
    </rPh>
    <rPh sb="9" eb="11">
      <t>コテイ</t>
    </rPh>
    <rPh sb="11" eb="13">
      <t>シサン</t>
    </rPh>
    <rPh sb="13" eb="15">
      <t>ゲンカ</t>
    </rPh>
    <rPh sb="15" eb="17">
      <t>ショウキャク</t>
    </rPh>
    <rPh sb="17" eb="18">
      <t>リツ</t>
    </rPh>
    <rPh sb="20" eb="22">
      <t>キカイ</t>
    </rPh>
    <rPh sb="22" eb="24">
      <t>ビヒン</t>
    </rPh>
    <rPh sb="24" eb="26">
      <t>ゲンカ</t>
    </rPh>
    <rPh sb="26" eb="28">
      <t>ショウキャク</t>
    </rPh>
    <rPh sb="28" eb="29">
      <t>リツ</t>
    </rPh>
    <rPh sb="34" eb="36">
      <t>ゾウカ</t>
    </rPh>
    <rPh sb="41" eb="42">
      <t>トク</t>
    </rPh>
    <rPh sb="43" eb="45">
      <t>キカイ</t>
    </rPh>
    <rPh sb="45" eb="47">
      <t>ビヒン</t>
    </rPh>
    <rPh sb="48" eb="50">
      <t>ゲンカ</t>
    </rPh>
    <rPh sb="50" eb="52">
      <t>ショウキャク</t>
    </rPh>
    <rPh sb="52" eb="53">
      <t>リツ</t>
    </rPh>
    <rPh sb="54" eb="56">
      <t>ヘイキン</t>
    </rPh>
    <rPh sb="57" eb="58">
      <t>コ</t>
    </rPh>
    <rPh sb="60" eb="61">
      <t>ノ</t>
    </rPh>
    <rPh sb="62" eb="63">
      <t>ツヅ</t>
    </rPh>
    <rPh sb="72" eb="73">
      <t>タ</t>
    </rPh>
    <rPh sb="73" eb="75">
      <t>ビョウイン</t>
    </rPh>
    <rPh sb="76" eb="77">
      <t>クラ</t>
    </rPh>
    <rPh sb="80" eb="82">
      <t>セツビ</t>
    </rPh>
    <rPh sb="82" eb="84">
      <t>トウシ</t>
    </rPh>
    <rPh sb="85" eb="87">
      <t>ナカナカ</t>
    </rPh>
    <rPh sb="87" eb="88">
      <t>スス</t>
    </rPh>
    <rPh sb="91" eb="93">
      <t>ジョウキョウ</t>
    </rPh>
    <rPh sb="100" eb="102">
      <t>セツビ</t>
    </rPh>
    <rPh sb="102" eb="104">
      <t>トウシ</t>
    </rPh>
    <rPh sb="110" eb="112">
      <t>コンゴ</t>
    </rPh>
    <rPh sb="113" eb="116">
      <t>ロウキュウカ</t>
    </rPh>
    <rPh sb="117" eb="118">
      <t>トモナ</t>
    </rPh>
    <rPh sb="119" eb="122">
      <t>シュウゼンヒ</t>
    </rPh>
    <rPh sb="123" eb="125">
      <t>ハッセイ</t>
    </rPh>
    <rPh sb="126" eb="128">
      <t>コウリョ</t>
    </rPh>
    <rPh sb="133" eb="135">
      <t>チイキ</t>
    </rPh>
    <rPh sb="140" eb="141">
      <t>ア</t>
    </rPh>
    <rPh sb="144" eb="146">
      <t>シンキ</t>
    </rPh>
    <rPh sb="146" eb="148">
      <t>イリョウ</t>
    </rPh>
    <rPh sb="148" eb="150">
      <t>キカイ</t>
    </rPh>
    <rPh sb="151" eb="153">
      <t>ドウニュウ</t>
    </rPh>
    <rPh sb="154" eb="156">
      <t>コウシン</t>
    </rPh>
    <rPh sb="157" eb="158">
      <t>スス</t>
    </rPh>
    <rPh sb="160" eb="162">
      <t>チュウカク</t>
    </rPh>
    <rPh sb="162" eb="164">
      <t>ビョウイン</t>
    </rPh>
    <rPh sb="168" eb="170">
      <t>コウド</t>
    </rPh>
    <rPh sb="171" eb="173">
      <t>イリョウ</t>
    </rPh>
    <rPh sb="174" eb="176">
      <t>テイキョウ</t>
    </rPh>
    <rPh sb="181" eb="183">
      <t>ケイゾク</t>
    </rPh>
    <rPh sb="185" eb="187">
      <t>ケイカク</t>
    </rPh>
    <rPh sb="191" eb="193">
      <t>ヒツヨウ</t>
    </rPh>
    <phoneticPr fontId="5"/>
  </si>
  <si>
    <t>　当院は邑楽館林地域の中核病院として、救急や急性期疾患の治療をはじめ、回復期リハビリテーションや地域包括ケアを行う病棟を備えており、急性期から在宅を見据えたリハビリまで提供可能な体制を有している。また、災害拠点病院として災害派遣医療チームの組織や、第二種感染症指定医療機関として感染症病棟を整備するなど、緊急事態に対して地域の安心・安全を確保する役割を担っている。
　新型コロナウイルス感染症に対しては、従来の医療提供体制を損なうことなく、公立病院といった立場を活かして行政と密に連携を取りつつ、最大限の受け入れを行っている。</t>
    <rPh sb="1" eb="3">
      <t>トウイン</t>
    </rPh>
    <rPh sb="4" eb="6">
      <t>オウラ</t>
    </rPh>
    <rPh sb="6" eb="8">
      <t>タテバヤシ</t>
    </rPh>
    <rPh sb="8" eb="10">
      <t>チイキ</t>
    </rPh>
    <rPh sb="11" eb="13">
      <t>チュウカク</t>
    </rPh>
    <rPh sb="13" eb="15">
      <t>ビョウイン</t>
    </rPh>
    <rPh sb="19" eb="21">
      <t>キュウキュウ</t>
    </rPh>
    <rPh sb="22" eb="25">
      <t>キュウセイキ</t>
    </rPh>
    <rPh sb="25" eb="27">
      <t>シッカン</t>
    </rPh>
    <rPh sb="28" eb="30">
      <t>チリョウ</t>
    </rPh>
    <rPh sb="35" eb="37">
      <t>カイフク</t>
    </rPh>
    <rPh sb="37" eb="38">
      <t>キ</t>
    </rPh>
    <rPh sb="48" eb="50">
      <t>チイキ</t>
    </rPh>
    <rPh sb="50" eb="52">
      <t>ホウカツ</t>
    </rPh>
    <rPh sb="55" eb="56">
      <t>オコナ</t>
    </rPh>
    <rPh sb="57" eb="59">
      <t>ビョウトウ</t>
    </rPh>
    <rPh sb="60" eb="61">
      <t>ソナ</t>
    </rPh>
    <rPh sb="66" eb="69">
      <t>キュウセイキ</t>
    </rPh>
    <rPh sb="71" eb="73">
      <t>ザイタク</t>
    </rPh>
    <rPh sb="74" eb="76">
      <t>ミス</t>
    </rPh>
    <rPh sb="84" eb="86">
      <t>テイキョウ</t>
    </rPh>
    <rPh sb="86" eb="88">
      <t>カノウ</t>
    </rPh>
    <rPh sb="89" eb="91">
      <t>タイセイ</t>
    </rPh>
    <rPh sb="92" eb="93">
      <t>ユウ</t>
    </rPh>
    <rPh sb="101" eb="103">
      <t>サイガイ</t>
    </rPh>
    <rPh sb="103" eb="105">
      <t>キョテン</t>
    </rPh>
    <rPh sb="105" eb="107">
      <t>ビョウイン</t>
    </rPh>
    <rPh sb="110" eb="112">
      <t>サイガイ</t>
    </rPh>
    <rPh sb="112" eb="114">
      <t>ハケン</t>
    </rPh>
    <rPh sb="114" eb="116">
      <t>イリョウ</t>
    </rPh>
    <rPh sb="120" eb="122">
      <t>ソシキ</t>
    </rPh>
    <rPh sb="124" eb="126">
      <t>ダイニ</t>
    </rPh>
    <rPh sb="126" eb="127">
      <t>シュ</t>
    </rPh>
    <rPh sb="127" eb="130">
      <t>カンセンショウ</t>
    </rPh>
    <rPh sb="130" eb="132">
      <t>シテイ</t>
    </rPh>
    <rPh sb="132" eb="134">
      <t>イリョウ</t>
    </rPh>
    <rPh sb="134" eb="136">
      <t>キカン</t>
    </rPh>
    <rPh sb="139" eb="142">
      <t>カンセンショウ</t>
    </rPh>
    <rPh sb="142" eb="144">
      <t>ビョウトウ</t>
    </rPh>
    <rPh sb="145" eb="147">
      <t>セイビ</t>
    </rPh>
    <rPh sb="157" eb="158">
      <t>タイ</t>
    </rPh>
    <rPh sb="163" eb="165">
      <t>アンシン</t>
    </rPh>
    <rPh sb="173" eb="175">
      <t>ヤクワリ</t>
    </rPh>
    <rPh sb="184" eb="186">
      <t>シンガタ</t>
    </rPh>
    <rPh sb="193" eb="196">
      <t>カンセンショウ</t>
    </rPh>
    <rPh sb="197" eb="198">
      <t>タイ</t>
    </rPh>
    <rPh sb="202" eb="204">
      <t>ジュウライ</t>
    </rPh>
    <rPh sb="205" eb="207">
      <t>イリョウ</t>
    </rPh>
    <rPh sb="207" eb="209">
      <t>テイキョウ</t>
    </rPh>
    <rPh sb="209" eb="211">
      <t>タイセイ</t>
    </rPh>
    <rPh sb="212" eb="213">
      <t>ソコ</t>
    </rPh>
    <rPh sb="220" eb="222">
      <t>コウリツ</t>
    </rPh>
    <rPh sb="222" eb="224">
      <t>ビョウイン</t>
    </rPh>
    <rPh sb="228" eb="230">
      <t>タチバ</t>
    </rPh>
    <rPh sb="231" eb="232">
      <t>イ</t>
    </rPh>
    <rPh sb="235" eb="237">
      <t>ギョウセイ</t>
    </rPh>
    <rPh sb="238" eb="239">
      <t>ミツ</t>
    </rPh>
    <rPh sb="240" eb="242">
      <t>レンケイ</t>
    </rPh>
    <rPh sb="243" eb="244">
      <t>ト</t>
    </rPh>
    <rPh sb="248" eb="251">
      <t>サイダイゲン</t>
    </rPh>
    <rPh sb="252" eb="253">
      <t>ウ</t>
    </rPh>
    <rPh sb="254" eb="255">
      <t>イ</t>
    </rPh>
    <rPh sb="257" eb="258">
      <t>オコナ</t>
    </rPh>
    <phoneticPr fontId="5"/>
  </si>
  <si>
    <t>　新型コロナウイルス感染症による医療への影響が未だ不透明である状況ではあるが、常勤医師の増員と、地域の医療機関との連携、及び新規診療科を拡充することで新たな需要を開拓し、安定した経営状況となるよう経営改善を継続していく。
　それとともに、邑楽館林地域の中核病院として地域完結型の医療提供体制を維持し、救急医療、災害医療の担い手として、地域の住民のために安心安全な医療を提供していく。</t>
    <rPh sb="1" eb="3">
      <t>シンガタ</t>
    </rPh>
    <rPh sb="10" eb="13">
      <t>カンセンショウ</t>
    </rPh>
    <rPh sb="16" eb="18">
      <t>イリョウ</t>
    </rPh>
    <rPh sb="20" eb="22">
      <t>エイキョウ</t>
    </rPh>
    <rPh sb="23" eb="24">
      <t>イマ</t>
    </rPh>
    <rPh sb="25" eb="28">
      <t>フトウメイ</t>
    </rPh>
    <rPh sb="31" eb="33">
      <t>ジョウキョウ</t>
    </rPh>
    <rPh sb="39" eb="41">
      <t>ジョウキン</t>
    </rPh>
    <rPh sb="41" eb="43">
      <t>イシ</t>
    </rPh>
    <rPh sb="44" eb="46">
      <t>ゾウイン</t>
    </rPh>
    <rPh sb="48" eb="50">
      <t>チイキ</t>
    </rPh>
    <rPh sb="51" eb="53">
      <t>イリョウ</t>
    </rPh>
    <rPh sb="53" eb="55">
      <t>キカン</t>
    </rPh>
    <rPh sb="57" eb="59">
      <t>レンケイ</t>
    </rPh>
    <rPh sb="60" eb="61">
      <t>オヨ</t>
    </rPh>
    <rPh sb="62" eb="64">
      <t>シンキ</t>
    </rPh>
    <rPh sb="75" eb="76">
      <t>アラ</t>
    </rPh>
    <rPh sb="85" eb="87">
      <t>アンテイ</t>
    </rPh>
    <rPh sb="98" eb="100">
      <t>ケイエイ</t>
    </rPh>
    <rPh sb="100" eb="102">
      <t>カイゼン</t>
    </rPh>
    <rPh sb="103" eb="105">
      <t>ケイゾク</t>
    </rPh>
    <rPh sb="119" eb="121">
      <t>オウラ</t>
    </rPh>
    <rPh sb="121" eb="123">
      <t>タテバヤシ</t>
    </rPh>
    <rPh sb="170" eb="172">
      <t>ジュウミン</t>
    </rPh>
    <rPh sb="181" eb="183">
      <t>イリョウ</t>
    </rPh>
    <phoneticPr fontId="5"/>
  </si>
  <si>
    <r>
      <t>　①経常収支比率は大幅に改善しており、主な要因は新型コロナウイルス感染症に係る各種補助金によるものである</t>
    </r>
    <r>
      <rPr>
        <sz val="9"/>
        <rFont val="ＭＳ ゴシック"/>
        <family val="3"/>
        <charset val="128"/>
      </rPr>
      <t>。②医業収支比率については、新型コロナウイルス感染症による大幅な医業収益の減収により昨年度と比較して低下した。③累積欠損金比率については、令和元年度に減資を行ったことにより大幅に改善されたため、今後も平均値よりも低い値を維持していきたい。⑦職員給与費対医業収益比率については、医業収益の減収に加え、退職者の増加により、また⑧材料費対医業収益比率については、高額医薬品の使用料増加により、昨年度と比較して共に増加した。</t>
    </r>
    <r>
      <rPr>
        <sz val="9"/>
        <color theme="1"/>
        <rFont val="ＭＳ ゴシック"/>
        <family val="3"/>
        <charset val="128"/>
      </rPr>
      <t xml:space="preserve">
　ただし、厳しい状況にありながら④病床利用率については全国平均よりも上を維持し、⑤入院患者１人１日当たり収益、⑥外来患者１人１日当たり収益については上昇傾向にあるため、効率性は上昇しているものと推測する。</t>
    </r>
    <rPh sb="2" eb="4">
      <t>ケイジョウ</t>
    </rPh>
    <rPh sb="4" eb="6">
      <t>シュウシ</t>
    </rPh>
    <rPh sb="6" eb="8">
      <t>ヒリツ</t>
    </rPh>
    <rPh sb="9" eb="11">
      <t>オオハバ</t>
    </rPh>
    <rPh sb="12" eb="14">
      <t>カイゼン</t>
    </rPh>
    <rPh sb="19" eb="20">
      <t>オモ</t>
    </rPh>
    <rPh sb="21" eb="23">
      <t>ヨウイン</t>
    </rPh>
    <rPh sb="24" eb="26">
      <t>シンガタ</t>
    </rPh>
    <rPh sb="33" eb="36">
      <t>カンセンショウ</t>
    </rPh>
    <rPh sb="37" eb="38">
      <t>カカ</t>
    </rPh>
    <rPh sb="39" eb="41">
      <t>カクシュ</t>
    </rPh>
    <rPh sb="41" eb="44">
      <t>ホジョキン</t>
    </rPh>
    <rPh sb="54" eb="56">
      <t>イギョウ</t>
    </rPh>
    <rPh sb="56" eb="58">
      <t>シュウシ</t>
    </rPh>
    <rPh sb="58" eb="60">
      <t>ヒリツ</t>
    </rPh>
    <rPh sb="66" eb="68">
      <t>シンガタ</t>
    </rPh>
    <rPh sb="75" eb="78">
      <t>カンセンショウ</t>
    </rPh>
    <rPh sb="81" eb="83">
      <t>オオハバ</t>
    </rPh>
    <rPh sb="84" eb="86">
      <t>イギョウ</t>
    </rPh>
    <rPh sb="86" eb="88">
      <t>シュウエキ</t>
    </rPh>
    <rPh sb="89" eb="91">
      <t>ゲンシュウ</t>
    </rPh>
    <rPh sb="94" eb="97">
      <t>サクネンド</t>
    </rPh>
    <rPh sb="98" eb="100">
      <t>ヒカク</t>
    </rPh>
    <rPh sb="102" eb="104">
      <t>テイカ</t>
    </rPh>
    <rPh sb="121" eb="123">
      <t>レイワ</t>
    </rPh>
    <rPh sb="123" eb="124">
      <t>ガン</t>
    </rPh>
    <rPh sb="124" eb="126">
      <t>ネンド</t>
    </rPh>
    <rPh sb="149" eb="151">
      <t>コンゴ</t>
    </rPh>
    <rPh sb="162" eb="164">
      <t>イジ</t>
    </rPh>
    <rPh sb="172" eb="174">
      <t>ショクイン</t>
    </rPh>
    <rPh sb="174" eb="176">
      <t>キュウヨ</t>
    </rPh>
    <rPh sb="176" eb="177">
      <t>ヒ</t>
    </rPh>
    <rPh sb="177" eb="178">
      <t>タイ</t>
    </rPh>
    <rPh sb="178" eb="180">
      <t>イギョウ</t>
    </rPh>
    <rPh sb="180" eb="182">
      <t>シュウエキ</t>
    </rPh>
    <rPh sb="182" eb="184">
      <t>ヒリツ</t>
    </rPh>
    <rPh sb="190" eb="192">
      <t>イギョウ</t>
    </rPh>
    <rPh sb="192" eb="194">
      <t>シュウエキ</t>
    </rPh>
    <rPh sb="195" eb="197">
      <t>ゲンシュウ</t>
    </rPh>
    <rPh sb="198" eb="199">
      <t>クワ</t>
    </rPh>
    <rPh sb="201" eb="204">
      <t>タイショクシャ</t>
    </rPh>
    <rPh sb="205" eb="207">
      <t>ゾウカ</t>
    </rPh>
    <rPh sb="214" eb="217">
      <t>ザイリョウヒ</t>
    </rPh>
    <rPh sb="217" eb="218">
      <t>タイ</t>
    </rPh>
    <rPh sb="218" eb="220">
      <t>イギョウ</t>
    </rPh>
    <rPh sb="220" eb="222">
      <t>シュウエキ</t>
    </rPh>
    <rPh sb="222" eb="224">
      <t>ヒリツ</t>
    </rPh>
    <rPh sb="230" eb="232">
      <t>コウガク</t>
    </rPh>
    <rPh sb="232" eb="235">
      <t>イヤクヒン</t>
    </rPh>
    <rPh sb="236" eb="239">
      <t>シヨウリョウ</t>
    </rPh>
    <rPh sb="239" eb="241">
      <t>ゾウカ</t>
    </rPh>
    <rPh sb="245" eb="248">
      <t>サクネンド</t>
    </rPh>
    <rPh sb="249" eb="251">
      <t>ヒカク</t>
    </rPh>
    <rPh sb="253" eb="254">
      <t>トモ</t>
    </rPh>
    <rPh sb="255" eb="257">
      <t>ゾウカ</t>
    </rPh>
    <rPh sb="266" eb="267">
      <t>キビ</t>
    </rPh>
    <rPh sb="269" eb="271">
      <t>ジョウキョウ</t>
    </rPh>
    <rPh sb="278" eb="280">
      <t>ビョウショウ</t>
    </rPh>
    <rPh sb="280" eb="283">
      <t>リヨウリツ</t>
    </rPh>
    <rPh sb="288" eb="290">
      <t>ゼンコク</t>
    </rPh>
    <rPh sb="290" eb="292">
      <t>ヘイキン</t>
    </rPh>
    <rPh sb="295" eb="296">
      <t>ウエ</t>
    </rPh>
    <rPh sb="297" eb="299">
      <t>イジ</t>
    </rPh>
    <rPh sb="302" eb="304">
      <t>ニュウイン</t>
    </rPh>
    <rPh sb="304" eb="306">
      <t>カンジャ</t>
    </rPh>
    <rPh sb="317" eb="319">
      <t>ガイライ</t>
    </rPh>
    <rPh sb="335" eb="337">
      <t>ジョウショウ</t>
    </rPh>
    <rPh sb="337" eb="339">
      <t>ケイコウ</t>
    </rPh>
    <rPh sb="345" eb="348">
      <t>コウリツセイ</t>
    </rPh>
    <rPh sb="349" eb="351">
      <t>ジョウショウ</t>
    </rPh>
    <rPh sb="358" eb="360">
      <t>スイソク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</si>
</sst>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79.8</c:v>
                </c:pt>
                <c:pt idx="1">
                  <c:v>84.4</c:v>
                </c:pt>
                <c:pt idx="2">
                  <c:v>78.599999999999994</c:v>
                </c:pt>
                <c:pt idx="3">
                  <c:v>83</c:v>
                </c:pt>
                <c:pt idx="4">
                  <c:v>73.5</c:v>
                </c:pt>
              </c:numCache>
            </c:numRef>
          </c:val>
          <c:extLst>
            <c:ext xmlns:c16="http://schemas.microsoft.com/office/drawing/2014/chart" uri="{C3380CC4-5D6E-409C-BE32-E72D297353CC}">
              <c16:uniqueId val="{00000000-BFFF-4431-B95B-036D25ED727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BFFF-4431-B95B-036D25ED727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17521</c:v>
                </c:pt>
                <c:pt idx="1">
                  <c:v>17742</c:v>
                </c:pt>
                <c:pt idx="2">
                  <c:v>16944</c:v>
                </c:pt>
                <c:pt idx="3">
                  <c:v>18045</c:v>
                </c:pt>
                <c:pt idx="4">
                  <c:v>19720</c:v>
                </c:pt>
              </c:numCache>
            </c:numRef>
          </c:val>
          <c:extLst>
            <c:ext xmlns:c16="http://schemas.microsoft.com/office/drawing/2014/chart" uri="{C3380CC4-5D6E-409C-BE32-E72D297353CC}">
              <c16:uniqueId val="{00000000-1521-4432-AD11-55B1BAAB1C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1521-4432-AD11-55B1BAAB1C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46178</c:v>
                </c:pt>
                <c:pt idx="1">
                  <c:v>45094</c:v>
                </c:pt>
                <c:pt idx="2">
                  <c:v>47356</c:v>
                </c:pt>
                <c:pt idx="3">
                  <c:v>46478</c:v>
                </c:pt>
                <c:pt idx="4">
                  <c:v>51104</c:v>
                </c:pt>
              </c:numCache>
            </c:numRef>
          </c:val>
          <c:extLst>
            <c:ext xmlns:c16="http://schemas.microsoft.com/office/drawing/2014/chart" uri="{C3380CC4-5D6E-409C-BE32-E72D297353CC}">
              <c16:uniqueId val="{00000000-FC42-45AD-8288-54ABCC1681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FC42-45AD-8288-54ABCC1681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131.80000000000001</c:v>
                </c:pt>
                <c:pt idx="1">
                  <c:v>133.69999999999999</c:v>
                </c:pt>
                <c:pt idx="2">
                  <c:v>147.6</c:v>
                </c:pt>
                <c:pt idx="3">
                  <c:v>37.5</c:v>
                </c:pt>
                <c:pt idx="4">
                  <c:v>39.299999999999997</c:v>
                </c:pt>
              </c:numCache>
            </c:numRef>
          </c:val>
          <c:extLst>
            <c:ext xmlns:c16="http://schemas.microsoft.com/office/drawing/2014/chart" uri="{C3380CC4-5D6E-409C-BE32-E72D297353CC}">
              <c16:uniqueId val="{00000000-C383-4D5D-A9C2-C4C0E6BF18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C383-4D5D-A9C2-C4C0E6BF18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90.6</c:v>
                </c:pt>
                <c:pt idx="1">
                  <c:v>89.8</c:v>
                </c:pt>
                <c:pt idx="2">
                  <c:v>86.4</c:v>
                </c:pt>
                <c:pt idx="3">
                  <c:v>90.8</c:v>
                </c:pt>
                <c:pt idx="4">
                  <c:v>87.3</c:v>
                </c:pt>
              </c:numCache>
            </c:numRef>
          </c:val>
          <c:extLst>
            <c:ext xmlns:c16="http://schemas.microsoft.com/office/drawing/2014/chart" uri="{C3380CC4-5D6E-409C-BE32-E72D297353CC}">
              <c16:uniqueId val="{00000000-354F-4A28-897C-9F827758120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354F-4A28-897C-9F827758120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93.2</c:v>
                </c:pt>
                <c:pt idx="1">
                  <c:v>93.6</c:v>
                </c:pt>
                <c:pt idx="2">
                  <c:v>90.4</c:v>
                </c:pt>
                <c:pt idx="3">
                  <c:v>95.2</c:v>
                </c:pt>
                <c:pt idx="4">
                  <c:v>99.3</c:v>
                </c:pt>
              </c:numCache>
            </c:numRef>
          </c:val>
          <c:extLst>
            <c:ext xmlns:c16="http://schemas.microsoft.com/office/drawing/2014/chart" uri="{C3380CC4-5D6E-409C-BE32-E72D297353CC}">
              <c16:uniqueId val="{00000000-CC30-4ED7-AFAC-DE35AE2449B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CC30-4ED7-AFAC-DE35AE2449B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29.7</c:v>
                </c:pt>
                <c:pt idx="1">
                  <c:v>33.799999999999997</c:v>
                </c:pt>
                <c:pt idx="2">
                  <c:v>38.6</c:v>
                </c:pt>
                <c:pt idx="3">
                  <c:v>43.4</c:v>
                </c:pt>
                <c:pt idx="4">
                  <c:v>47.1</c:v>
                </c:pt>
              </c:numCache>
            </c:numRef>
          </c:val>
          <c:extLst>
            <c:ext xmlns:c16="http://schemas.microsoft.com/office/drawing/2014/chart" uri="{C3380CC4-5D6E-409C-BE32-E72D297353CC}">
              <c16:uniqueId val="{00000000-F394-4CFC-9432-6CC7573AFD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F394-4CFC-9432-6CC7573AFD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54.1</c:v>
                </c:pt>
                <c:pt idx="1">
                  <c:v>60.4</c:v>
                </c:pt>
                <c:pt idx="2">
                  <c:v>69.099999999999994</c:v>
                </c:pt>
                <c:pt idx="3">
                  <c:v>77.599999999999994</c:v>
                </c:pt>
                <c:pt idx="4">
                  <c:v>82.1</c:v>
                </c:pt>
              </c:numCache>
            </c:numRef>
          </c:val>
          <c:extLst>
            <c:ext xmlns:c16="http://schemas.microsoft.com/office/drawing/2014/chart" uri="{C3380CC4-5D6E-409C-BE32-E72D297353CC}">
              <c16:uniqueId val="{00000000-EB9C-4194-821E-8EE537D87FB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EB9C-4194-821E-8EE537D87FB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46333055</c:v>
                </c:pt>
                <c:pt idx="1">
                  <c:v>46326225</c:v>
                </c:pt>
                <c:pt idx="2">
                  <c:v>46639532</c:v>
                </c:pt>
                <c:pt idx="3">
                  <c:v>46673185</c:v>
                </c:pt>
                <c:pt idx="4">
                  <c:v>46690787</c:v>
                </c:pt>
              </c:numCache>
            </c:numRef>
          </c:val>
          <c:extLst>
            <c:ext xmlns:c16="http://schemas.microsoft.com/office/drawing/2014/chart" uri="{C3380CC4-5D6E-409C-BE32-E72D297353CC}">
              <c16:uniqueId val="{00000000-28D6-408C-9A81-060397A5EE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28D6-408C-9A81-060397A5EED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21.7</c:v>
                </c:pt>
                <c:pt idx="1">
                  <c:v>21.8</c:v>
                </c:pt>
                <c:pt idx="2">
                  <c:v>21.7</c:v>
                </c:pt>
                <c:pt idx="3">
                  <c:v>22.2</c:v>
                </c:pt>
                <c:pt idx="4">
                  <c:v>24.2</c:v>
                </c:pt>
              </c:numCache>
            </c:numRef>
          </c:val>
          <c:extLst>
            <c:ext xmlns:c16="http://schemas.microsoft.com/office/drawing/2014/chart" uri="{C3380CC4-5D6E-409C-BE32-E72D297353CC}">
              <c16:uniqueId val="{00000000-C611-41D9-B0FE-AA50940B82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C611-41D9-B0FE-AA50940B82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56.3</c:v>
                </c:pt>
                <c:pt idx="1">
                  <c:v>57</c:v>
                </c:pt>
                <c:pt idx="2">
                  <c:v>61.3</c:v>
                </c:pt>
                <c:pt idx="3">
                  <c:v>57</c:v>
                </c:pt>
                <c:pt idx="4">
                  <c:v>65.900000000000006</c:v>
                </c:pt>
              </c:numCache>
            </c:numRef>
          </c:val>
          <c:extLst>
            <c:ext xmlns:c16="http://schemas.microsoft.com/office/drawing/2014/chart" uri="{C3380CC4-5D6E-409C-BE32-E72D297353CC}">
              <c16:uniqueId val="{00000000-45CF-4605-9CB4-BF15BE2178B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45CF-4605-9CB4-BF15BE2178B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群馬県邑楽館林医療事務組合（事業会計分）　館林厚生病院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323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329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31885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323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323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93.2</v>
      </c>
      <c r="Q33" s="130"/>
      <c r="R33" s="130"/>
      <c r="S33" s="130"/>
      <c r="T33" s="130"/>
      <c r="U33" s="130"/>
      <c r="V33" s="130"/>
      <c r="W33" s="130"/>
      <c r="X33" s="130"/>
      <c r="Y33" s="130"/>
      <c r="Z33" s="130"/>
      <c r="AA33" s="130"/>
      <c r="AB33" s="130"/>
      <c r="AC33" s="130"/>
      <c r="AD33" s="131"/>
      <c r="AE33" s="129">
        <f>データ!AJ7</f>
        <v>93.6</v>
      </c>
      <c r="AF33" s="130"/>
      <c r="AG33" s="130"/>
      <c r="AH33" s="130"/>
      <c r="AI33" s="130"/>
      <c r="AJ33" s="130"/>
      <c r="AK33" s="130"/>
      <c r="AL33" s="130"/>
      <c r="AM33" s="130"/>
      <c r="AN33" s="130"/>
      <c r="AO33" s="130"/>
      <c r="AP33" s="130"/>
      <c r="AQ33" s="130"/>
      <c r="AR33" s="130"/>
      <c r="AS33" s="131"/>
      <c r="AT33" s="129">
        <f>データ!AK7</f>
        <v>90.4</v>
      </c>
      <c r="AU33" s="130"/>
      <c r="AV33" s="130"/>
      <c r="AW33" s="130"/>
      <c r="AX33" s="130"/>
      <c r="AY33" s="130"/>
      <c r="AZ33" s="130"/>
      <c r="BA33" s="130"/>
      <c r="BB33" s="130"/>
      <c r="BC33" s="130"/>
      <c r="BD33" s="130"/>
      <c r="BE33" s="130"/>
      <c r="BF33" s="130"/>
      <c r="BG33" s="130"/>
      <c r="BH33" s="131"/>
      <c r="BI33" s="129">
        <f>データ!AL7</f>
        <v>95.2</v>
      </c>
      <c r="BJ33" s="130"/>
      <c r="BK33" s="130"/>
      <c r="BL33" s="130"/>
      <c r="BM33" s="130"/>
      <c r="BN33" s="130"/>
      <c r="BO33" s="130"/>
      <c r="BP33" s="130"/>
      <c r="BQ33" s="130"/>
      <c r="BR33" s="130"/>
      <c r="BS33" s="130"/>
      <c r="BT33" s="130"/>
      <c r="BU33" s="130"/>
      <c r="BV33" s="130"/>
      <c r="BW33" s="131"/>
      <c r="BX33" s="129">
        <f>データ!AM7</f>
        <v>99.3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90.6</v>
      </c>
      <c r="DE33" s="130"/>
      <c r="DF33" s="130"/>
      <c r="DG33" s="130"/>
      <c r="DH33" s="130"/>
      <c r="DI33" s="130"/>
      <c r="DJ33" s="130"/>
      <c r="DK33" s="130"/>
      <c r="DL33" s="130"/>
      <c r="DM33" s="130"/>
      <c r="DN33" s="130"/>
      <c r="DO33" s="130"/>
      <c r="DP33" s="130"/>
      <c r="DQ33" s="130"/>
      <c r="DR33" s="131"/>
      <c r="DS33" s="129">
        <f>データ!AU7</f>
        <v>89.8</v>
      </c>
      <c r="DT33" s="130"/>
      <c r="DU33" s="130"/>
      <c r="DV33" s="130"/>
      <c r="DW33" s="130"/>
      <c r="DX33" s="130"/>
      <c r="DY33" s="130"/>
      <c r="DZ33" s="130"/>
      <c r="EA33" s="130"/>
      <c r="EB33" s="130"/>
      <c r="EC33" s="130"/>
      <c r="ED33" s="130"/>
      <c r="EE33" s="130"/>
      <c r="EF33" s="130"/>
      <c r="EG33" s="131"/>
      <c r="EH33" s="129">
        <f>データ!AV7</f>
        <v>86.4</v>
      </c>
      <c r="EI33" s="130"/>
      <c r="EJ33" s="130"/>
      <c r="EK33" s="130"/>
      <c r="EL33" s="130"/>
      <c r="EM33" s="130"/>
      <c r="EN33" s="130"/>
      <c r="EO33" s="130"/>
      <c r="EP33" s="130"/>
      <c r="EQ33" s="130"/>
      <c r="ER33" s="130"/>
      <c r="ES33" s="130"/>
      <c r="ET33" s="130"/>
      <c r="EU33" s="130"/>
      <c r="EV33" s="131"/>
      <c r="EW33" s="129">
        <f>データ!AW7</f>
        <v>90.8</v>
      </c>
      <c r="EX33" s="130"/>
      <c r="EY33" s="130"/>
      <c r="EZ33" s="130"/>
      <c r="FA33" s="130"/>
      <c r="FB33" s="130"/>
      <c r="FC33" s="130"/>
      <c r="FD33" s="130"/>
      <c r="FE33" s="130"/>
      <c r="FF33" s="130"/>
      <c r="FG33" s="130"/>
      <c r="FH33" s="130"/>
      <c r="FI33" s="130"/>
      <c r="FJ33" s="130"/>
      <c r="FK33" s="131"/>
      <c r="FL33" s="129">
        <f>データ!AX7</f>
        <v>87.3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131.80000000000001</v>
      </c>
      <c r="GS33" s="130"/>
      <c r="GT33" s="130"/>
      <c r="GU33" s="130"/>
      <c r="GV33" s="130"/>
      <c r="GW33" s="130"/>
      <c r="GX33" s="130"/>
      <c r="GY33" s="130"/>
      <c r="GZ33" s="130"/>
      <c r="HA33" s="130"/>
      <c r="HB33" s="130"/>
      <c r="HC33" s="130"/>
      <c r="HD33" s="130"/>
      <c r="HE33" s="130"/>
      <c r="HF33" s="131"/>
      <c r="HG33" s="129">
        <f>データ!BF7</f>
        <v>133.69999999999999</v>
      </c>
      <c r="HH33" s="130"/>
      <c r="HI33" s="130"/>
      <c r="HJ33" s="130"/>
      <c r="HK33" s="130"/>
      <c r="HL33" s="130"/>
      <c r="HM33" s="130"/>
      <c r="HN33" s="130"/>
      <c r="HO33" s="130"/>
      <c r="HP33" s="130"/>
      <c r="HQ33" s="130"/>
      <c r="HR33" s="130"/>
      <c r="HS33" s="130"/>
      <c r="HT33" s="130"/>
      <c r="HU33" s="131"/>
      <c r="HV33" s="129">
        <f>データ!BG7</f>
        <v>147.6</v>
      </c>
      <c r="HW33" s="130"/>
      <c r="HX33" s="130"/>
      <c r="HY33" s="130"/>
      <c r="HZ33" s="130"/>
      <c r="IA33" s="130"/>
      <c r="IB33" s="130"/>
      <c r="IC33" s="130"/>
      <c r="ID33" s="130"/>
      <c r="IE33" s="130"/>
      <c r="IF33" s="130"/>
      <c r="IG33" s="130"/>
      <c r="IH33" s="130"/>
      <c r="II33" s="130"/>
      <c r="IJ33" s="131"/>
      <c r="IK33" s="129">
        <f>データ!BH7</f>
        <v>37.5</v>
      </c>
      <c r="IL33" s="130"/>
      <c r="IM33" s="130"/>
      <c r="IN33" s="130"/>
      <c r="IO33" s="130"/>
      <c r="IP33" s="130"/>
      <c r="IQ33" s="130"/>
      <c r="IR33" s="130"/>
      <c r="IS33" s="130"/>
      <c r="IT33" s="130"/>
      <c r="IU33" s="130"/>
      <c r="IV33" s="130"/>
      <c r="IW33" s="130"/>
      <c r="IX33" s="130"/>
      <c r="IY33" s="131"/>
      <c r="IZ33" s="129">
        <f>データ!BI7</f>
        <v>39.299999999999997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79.8</v>
      </c>
      <c r="KG33" s="130"/>
      <c r="KH33" s="130"/>
      <c r="KI33" s="130"/>
      <c r="KJ33" s="130"/>
      <c r="KK33" s="130"/>
      <c r="KL33" s="130"/>
      <c r="KM33" s="130"/>
      <c r="KN33" s="130"/>
      <c r="KO33" s="130"/>
      <c r="KP33" s="130"/>
      <c r="KQ33" s="130"/>
      <c r="KR33" s="130"/>
      <c r="KS33" s="130"/>
      <c r="KT33" s="131"/>
      <c r="KU33" s="129">
        <f>データ!BQ7</f>
        <v>84.4</v>
      </c>
      <c r="KV33" s="130"/>
      <c r="KW33" s="130"/>
      <c r="KX33" s="130"/>
      <c r="KY33" s="130"/>
      <c r="KZ33" s="130"/>
      <c r="LA33" s="130"/>
      <c r="LB33" s="130"/>
      <c r="LC33" s="130"/>
      <c r="LD33" s="130"/>
      <c r="LE33" s="130"/>
      <c r="LF33" s="130"/>
      <c r="LG33" s="130"/>
      <c r="LH33" s="130"/>
      <c r="LI33" s="131"/>
      <c r="LJ33" s="129">
        <f>データ!BR7</f>
        <v>78.599999999999994</v>
      </c>
      <c r="LK33" s="130"/>
      <c r="LL33" s="130"/>
      <c r="LM33" s="130"/>
      <c r="LN33" s="130"/>
      <c r="LO33" s="130"/>
      <c r="LP33" s="130"/>
      <c r="LQ33" s="130"/>
      <c r="LR33" s="130"/>
      <c r="LS33" s="130"/>
      <c r="LT33" s="130"/>
      <c r="LU33" s="130"/>
      <c r="LV33" s="130"/>
      <c r="LW33" s="130"/>
      <c r="LX33" s="131"/>
      <c r="LY33" s="129">
        <f>データ!BS7</f>
        <v>83</v>
      </c>
      <c r="LZ33" s="130"/>
      <c r="MA33" s="130"/>
      <c r="MB33" s="130"/>
      <c r="MC33" s="130"/>
      <c r="MD33" s="130"/>
      <c r="ME33" s="130"/>
      <c r="MF33" s="130"/>
      <c r="MG33" s="130"/>
      <c r="MH33" s="130"/>
      <c r="MI33" s="130"/>
      <c r="MJ33" s="130"/>
      <c r="MK33" s="130"/>
      <c r="ML33" s="130"/>
      <c r="MM33" s="131"/>
      <c r="MN33" s="129">
        <f>データ!BT7</f>
        <v>73.5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46178</v>
      </c>
      <c r="Q55" s="145"/>
      <c r="R55" s="145"/>
      <c r="S55" s="145"/>
      <c r="T55" s="145"/>
      <c r="U55" s="145"/>
      <c r="V55" s="145"/>
      <c r="W55" s="145"/>
      <c r="X55" s="145"/>
      <c r="Y55" s="145"/>
      <c r="Z55" s="145"/>
      <c r="AA55" s="145"/>
      <c r="AB55" s="145"/>
      <c r="AC55" s="145"/>
      <c r="AD55" s="146"/>
      <c r="AE55" s="144">
        <f>データ!CB7</f>
        <v>45094</v>
      </c>
      <c r="AF55" s="145"/>
      <c r="AG55" s="145"/>
      <c r="AH55" s="145"/>
      <c r="AI55" s="145"/>
      <c r="AJ55" s="145"/>
      <c r="AK55" s="145"/>
      <c r="AL55" s="145"/>
      <c r="AM55" s="145"/>
      <c r="AN55" s="145"/>
      <c r="AO55" s="145"/>
      <c r="AP55" s="145"/>
      <c r="AQ55" s="145"/>
      <c r="AR55" s="145"/>
      <c r="AS55" s="146"/>
      <c r="AT55" s="144">
        <f>データ!CC7</f>
        <v>47356</v>
      </c>
      <c r="AU55" s="145"/>
      <c r="AV55" s="145"/>
      <c r="AW55" s="145"/>
      <c r="AX55" s="145"/>
      <c r="AY55" s="145"/>
      <c r="AZ55" s="145"/>
      <c r="BA55" s="145"/>
      <c r="BB55" s="145"/>
      <c r="BC55" s="145"/>
      <c r="BD55" s="145"/>
      <c r="BE55" s="145"/>
      <c r="BF55" s="145"/>
      <c r="BG55" s="145"/>
      <c r="BH55" s="146"/>
      <c r="BI55" s="144">
        <f>データ!CD7</f>
        <v>46478</v>
      </c>
      <c r="BJ55" s="145"/>
      <c r="BK55" s="145"/>
      <c r="BL55" s="145"/>
      <c r="BM55" s="145"/>
      <c r="BN55" s="145"/>
      <c r="BO55" s="145"/>
      <c r="BP55" s="145"/>
      <c r="BQ55" s="145"/>
      <c r="BR55" s="145"/>
      <c r="BS55" s="145"/>
      <c r="BT55" s="145"/>
      <c r="BU55" s="145"/>
      <c r="BV55" s="145"/>
      <c r="BW55" s="146"/>
      <c r="BX55" s="144">
        <f>データ!CE7</f>
        <v>51104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17521</v>
      </c>
      <c r="DE55" s="145"/>
      <c r="DF55" s="145"/>
      <c r="DG55" s="145"/>
      <c r="DH55" s="145"/>
      <c r="DI55" s="145"/>
      <c r="DJ55" s="145"/>
      <c r="DK55" s="145"/>
      <c r="DL55" s="145"/>
      <c r="DM55" s="145"/>
      <c r="DN55" s="145"/>
      <c r="DO55" s="145"/>
      <c r="DP55" s="145"/>
      <c r="DQ55" s="145"/>
      <c r="DR55" s="146"/>
      <c r="DS55" s="144">
        <f>データ!CM7</f>
        <v>17742</v>
      </c>
      <c r="DT55" s="145"/>
      <c r="DU55" s="145"/>
      <c r="DV55" s="145"/>
      <c r="DW55" s="145"/>
      <c r="DX55" s="145"/>
      <c r="DY55" s="145"/>
      <c r="DZ55" s="145"/>
      <c r="EA55" s="145"/>
      <c r="EB55" s="145"/>
      <c r="EC55" s="145"/>
      <c r="ED55" s="145"/>
      <c r="EE55" s="145"/>
      <c r="EF55" s="145"/>
      <c r="EG55" s="146"/>
      <c r="EH55" s="144">
        <f>データ!CN7</f>
        <v>16944</v>
      </c>
      <c r="EI55" s="145"/>
      <c r="EJ55" s="145"/>
      <c r="EK55" s="145"/>
      <c r="EL55" s="145"/>
      <c r="EM55" s="145"/>
      <c r="EN55" s="145"/>
      <c r="EO55" s="145"/>
      <c r="EP55" s="145"/>
      <c r="EQ55" s="145"/>
      <c r="ER55" s="145"/>
      <c r="ES55" s="145"/>
      <c r="ET55" s="145"/>
      <c r="EU55" s="145"/>
      <c r="EV55" s="146"/>
      <c r="EW55" s="144">
        <f>データ!CO7</f>
        <v>18045</v>
      </c>
      <c r="EX55" s="145"/>
      <c r="EY55" s="145"/>
      <c r="EZ55" s="145"/>
      <c r="FA55" s="145"/>
      <c r="FB55" s="145"/>
      <c r="FC55" s="145"/>
      <c r="FD55" s="145"/>
      <c r="FE55" s="145"/>
      <c r="FF55" s="145"/>
      <c r="FG55" s="145"/>
      <c r="FH55" s="145"/>
      <c r="FI55" s="145"/>
      <c r="FJ55" s="145"/>
      <c r="FK55" s="146"/>
      <c r="FL55" s="144">
        <f>データ!CP7</f>
        <v>19720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56.3</v>
      </c>
      <c r="GS55" s="130"/>
      <c r="GT55" s="130"/>
      <c r="GU55" s="130"/>
      <c r="GV55" s="130"/>
      <c r="GW55" s="130"/>
      <c r="GX55" s="130"/>
      <c r="GY55" s="130"/>
      <c r="GZ55" s="130"/>
      <c r="HA55" s="130"/>
      <c r="HB55" s="130"/>
      <c r="HC55" s="130"/>
      <c r="HD55" s="130"/>
      <c r="HE55" s="130"/>
      <c r="HF55" s="131"/>
      <c r="HG55" s="129">
        <f>データ!CX7</f>
        <v>57</v>
      </c>
      <c r="HH55" s="130"/>
      <c r="HI55" s="130"/>
      <c r="HJ55" s="130"/>
      <c r="HK55" s="130"/>
      <c r="HL55" s="130"/>
      <c r="HM55" s="130"/>
      <c r="HN55" s="130"/>
      <c r="HO55" s="130"/>
      <c r="HP55" s="130"/>
      <c r="HQ55" s="130"/>
      <c r="HR55" s="130"/>
      <c r="HS55" s="130"/>
      <c r="HT55" s="130"/>
      <c r="HU55" s="131"/>
      <c r="HV55" s="129">
        <f>データ!CY7</f>
        <v>61.3</v>
      </c>
      <c r="HW55" s="130"/>
      <c r="HX55" s="130"/>
      <c r="HY55" s="130"/>
      <c r="HZ55" s="130"/>
      <c r="IA55" s="130"/>
      <c r="IB55" s="130"/>
      <c r="IC55" s="130"/>
      <c r="ID55" s="130"/>
      <c r="IE55" s="130"/>
      <c r="IF55" s="130"/>
      <c r="IG55" s="130"/>
      <c r="IH55" s="130"/>
      <c r="II55" s="130"/>
      <c r="IJ55" s="131"/>
      <c r="IK55" s="129">
        <f>データ!CZ7</f>
        <v>57</v>
      </c>
      <c r="IL55" s="130"/>
      <c r="IM55" s="130"/>
      <c r="IN55" s="130"/>
      <c r="IO55" s="130"/>
      <c r="IP55" s="130"/>
      <c r="IQ55" s="130"/>
      <c r="IR55" s="130"/>
      <c r="IS55" s="130"/>
      <c r="IT55" s="130"/>
      <c r="IU55" s="130"/>
      <c r="IV55" s="130"/>
      <c r="IW55" s="130"/>
      <c r="IX55" s="130"/>
      <c r="IY55" s="131"/>
      <c r="IZ55" s="129">
        <f>データ!DA7</f>
        <v>65.900000000000006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21.7</v>
      </c>
      <c r="KG55" s="130"/>
      <c r="KH55" s="130"/>
      <c r="KI55" s="130"/>
      <c r="KJ55" s="130"/>
      <c r="KK55" s="130"/>
      <c r="KL55" s="130"/>
      <c r="KM55" s="130"/>
      <c r="KN55" s="130"/>
      <c r="KO55" s="130"/>
      <c r="KP55" s="130"/>
      <c r="KQ55" s="130"/>
      <c r="KR55" s="130"/>
      <c r="KS55" s="130"/>
      <c r="KT55" s="131"/>
      <c r="KU55" s="129">
        <f>データ!DI7</f>
        <v>21.8</v>
      </c>
      <c r="KV55" s="130"/>
      <c r="KW55" s="130"/>
      <c r="KX55" s="130"/>
      <c r="KY55" s="130"/>
      <c r="KZ55" s="130"/>
      <c r="LA55" s="130"/>
      <c r="LB55" s="130"/>
      <c r="LC55" s="130"/>
      <c r="LD55" s="130"/>
      <c r="LE55" s="130"/>
      <c r="LF55" s="130"/>
      <c r="LG55" s="130"/>
      <c r="LH55" s="130"/>
      <c r="LI55" s="131"/>
      <c r="LJ55" s="129">
        <f>データ!DJ7</f>
        <v>21.7</v>
      </c>
      <c r="LK55" s="130"/>
      <c r="LL55" s="130"/>
      <c r="LM55" s="130"/>
      <c r="LN55" s="130"/>
      <c r="LO55" s="130"/>
      <c r="LP55" s="130"/>
      <c r="LQ55" s="130"/>
      <c r="LR55" s="130"/>
      <c r="LS55" s="130"/>
      <c r="LT55" s="130"/>
      <c r="LU55" s="130"/>
      <c r="LV55" s="130"/>
      <c r="LW55" s="130"/>
      <c r="LX55" s="131"/>
      <c r="LY55" s="129">
        <f>データ!DK7</f>
        <v>22.2</v>
      </c>
      <c r="LZ55" s="130"/>
      <c r="MA55" s="130"/>
      <c r="MB55" s="130"/>
      <c r="MC55" s="130"/>
      <c r="MD55" s="130"/>
      <c r="ME55" s="130"/>
      <c r="MF55" s="130"/>
      <c r="MG55" s="130"/>
      <c r="MH55" s="130"/>
      <c r="MI55" s="130"/>
      <c r="MJ55" s="130"/>
      <c r="MK55" s="130"/>
      <c r="ML55" s="130"/>
      <c r="MM55" s="131"/>
      <c r="MN55" s="129">
        <f>データ!DL7</f>
        <v>24.2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178</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29.7</v>
      </c>
      <c r="V79" s="157"/>
      <c r="W79" s="157"/>
      <c r="X79" s="157"/>
      <c r="Y79" s="157"/>
      <c r="Z79" s="157"/>
      <c r="AA79" s="157"/>
      <c r="AB79" s="157"/>
      <c r="AC79" s="157"/>
      <c r="AD79" s="157"/>
      <c r="AE79" s="157"/>
      <c r="AF79" s="157"/>
      <c r="AG79" s="157"/>
      <c r="AH79" s="157"/>
      <c r="AI79" s="157"/>
      <c r="AJ79" s="157"/>
      <c r="AK79" s="157"/>
      <c r="AL79" s="157"/>
      <c r="AM79" s="157"/>
      <c r="AN79" s="157">
        <f>データ!DT7</f>
        <v>33.799999999999997</v>
      </c>
      <c r="AO79" s="157"/>
      <c r="AP79" s="157"/>
      <c r="AQ79" s="157"/>
      <c r="AR79" s="157"/>
      <c r="AS79" s="157"/>
      <c r="AT79" s="157"/>
      <c r="AU79" s="157"/>
      <c r="AV79" s="157"/>
      <c r="AW79" s="157"/>
      <c r="AX79" s="157"/>
      <c r="AY79" s="157"/>
      <c r="AZ79" s="157"/>
      <c r="BA79" s="157"/>
      <c r="BB79" s="157"/>
      <c r="BC79" s="157"/>
      <c r="BD79" s="157"/>
      <c r="BE79" s="157"/>
      <c r="BF79" s="157"/>
      <c r="BG79" s="157">
        <f>データ!DU7</f>
        <v>38.6</v>
      </c>
      <c r="BH79" s="157"/>
      <c r="BI79" s="157"/>
      <c r="BJ79" s="157"/>
      <c r="BK79" s="157"/>
      <c r="BL79" s="157"/>
      <c r="BM79" s="157"/>
      <c r="BN79" s="157"/>
      <c r="BO79" s="157"/>
      <c r="BP79" s="157"/>
      <c r="BQ79" s="157"/>
      <c r="BR79" s="157"/>
      <c r="BS79" s="157"/>
      <c r="BT79" s="157"/>
      <c r="BU79" s="157"/>
      <c r="BV79" s="157"/>
      <c r="BW79" s="157"/>
      <c r="BX79" s="157"/>
      <c r="BY79" s="157"/>
      <c r="BZ79" s="157">
        <f>データ!DV7</f>
        <v>43.4</v>
      </c>
      <c r="CA79" s="157"/>
      <c r="CB79" s="157"/>
      <c r="CC79" s="157"/>
      <c r="CD79" s="157"/>
      <c r="CE79" s="157"/>
      <c r="CF79" s="157"/>
      <c r="CG79" s="157"/>
      <c r="CH79" s="157"/>
      <c r="CI79" s="157"/>
      <c r="CJ79" s="157"/>
      <c r="CK79" s="157"/>
      <c r="CL79" s="157"/>
      <c r="CM79" s="157"/>
      <c r="CN79" s="157"/>
      <c r="CO79" s="157"/>
      <c r="CP79" s="157"/>
      <c r="CQ79" s="157"/>
      <c r="CR79" s="157"/>
      <c r="CS79" s="157">
        <f>データ!DW7</f>
        <v>47.1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54.1</v>
      </c>
      <c r="EP79" s="157"/>
      <c r="EQ79" s="157"/>
      <c r="ER79" s="157"/>
      <c r="ES79" s="157"/>
      <c r="ET79" s="157"/>
      <c r="EU79" s="157"/>
      <c r="EV79" s="157"/>
      <c r="EW79" s="157"/>
      <c r="EX79" s="157"/>
      <c r="EY79" s="157"/>
      <c r="EZ79" s="157"/>
      <c r="FA79" s="157"/>
      <c r="FB79" s="157"/>
      <c r="FC79" s="157"/>
      <c r="FD79" s="157"/>
      <c r="FE79" s="157"/>
      <c r="FF79" s="157"/>
      <c r="FG79" s="157"/>
      <c r="FH79" s="157">
        <f>データ!EE7</f>
        <v>60.4</v>
      </c>
      <c r="FI79" s="157"/>
      <c r="FJ79" s="157"/>
      <c r="FK79" s="157"/>
      <c r="FL79" s="157"/>
      <c r="FM79" s="157"/>
      <c r="FN79" s="157"/>
      <c r="FO79" s="157"/>
      <c r="FP79" s="157"/>
      <c r="FQ79" s="157"/>
      <c r="FR79" s="157"/>
      <c r="FS79" s="157"/>
      <c r="FT79" s="157"/>
      <c r="FU79" s="157"/>
      <c r="FV79" s="157"/>
      <c r="FW79" s="157"/>
      <c r="FX79" s="157"/>
      <c r="FY79" s="157"/>
      <c r="FZ79" s="157"/>
      <c r="GA79" s="157">
        <f>データ!EF7</f>
        <v>69.099999999999994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77.599999999999994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82.1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46333055</v>
      </c>
      <c r="JK79" s="158"/>
      <c r="JL79" s="158"/>
      <c r="JM79" s="158"/>
      <c r="JN79" s="158"/>
      <c r="JO79" s="158"/>
      <c r="JP79" s="158"/>
      <c r="JQ79" s="158"/>
      <c r="JR79" s="158"/>
      <c r="JS79" s="158"/>
      <c r="JT79" s="158"/>
      <c r="JU79" s="158"/>
      <c r="JV79" s="158"/>
      <c r="JW79" s="158"/>
      <c r="JX79" s="158"/>
      <c r="JY79" s="158"/>
      <c r="JZ79" s="158"/>
      <c r="KA79" s="158"/>
      <c r="KB79" s="158"/>
      <c r="KC79" s="158">
        <f>データ!EP7</f>
        <v>46326225</v>
      </c>
      <c r="KD79" s="158"/>
      <c r="KE79" s="158"/>
      <c r="KF79" s="158"/>
      <c r="KG79" s="158"/>
      <c r="KH79" s="158"/>
      <c r="KI79" s="158"/>
      <c r="KJ79" s="158"/>
      <c r="KK79" s="158"/>
      <c r="KL79" s="158"/>
      <c r="KM79" s="158"/>
      <c r="KN79" s="158"/>
      <c r="KO79" s="158"/>
      <c r="KP79" s="158"/>
      <c r="KQ79" s="158"/>
      <c r="KR79" s="158"/>
      <c r="KS79" s="158"/>
      <c r="KT79" s="158"/>
      <c r="KU79" s="158"/>
      <c r="KV79" s="158">
        <f>データ!EQ7</f>
        <v>46639532</v>
      </c>
      <c r="KW79" s="158"/>
      <c r="KX79" s="158"/>
      <c r="KY79" s="158"/>
      <c r="KZ79" s="158"/>
      <c r="LA79" s="158"/>
      <c r="LB79" s="158"/>
      <c r="LC79" s="158"/>
      <c r="LD79" s="158"/>
      <c r="LE79" s="158"/>
      <c r="LF79" s="158"/>
      <c r="LG79" s="158"/>
      <c r="LH79" s="158"/>
      <c r="LI79" s="158"/>
      <c r="LJ79" s="158"/>
      <c r="LK79" s="158"/>
      <c r="LL79" s="158"/>
      <c r="LM79" s="158"/>
      <c r="LN79" s="158"/>
      <c r="LO79" s="158">
        <f>データ!ER7</f>
        <v>46673185</v>
      </c>
      <c r="LP79" s="158"/>
      <c r="LQ79" s="158"/>
      <c r="LR79" s="158"/>
      <c r="LS79" s="158"/>
      <c r="LT79" s="158"/>
      <c r="LU79" s="158"/>
      <c r="LV79" s="158"/>
      <c r="LW79" s="158"/>
      <c r="LX79" s="158"/>
      <c r="LY79" s="158"/>
      <c r="LZ79" s="158"/>
      <c r="MA79" s="158"/>
      <c r="MB79" s="158"/>
      <c r="MC79" s="158"/>
      <c r="MD79" s="158"/>
      <c r="ME79" s="158"/>
      <c r="MF79" s="158"/>
      <c r="MG79" s="158"/>
      <c r="MH79" s="158">
        <f>データ!ES7</f>
        <v>46690787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A+f76V28PnkSQJEcdFm1o8iy6T/VTQGC/EaxdsFPHPiNjTZSlP/eR4NyO4aIfpOnWLxYFjvbJ/5CjwmTkNcIw==" saltValue="Ayax0WFSAO9Vmz8JMgqJu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152</v>
      </c>
      <c r="AY5" s="62" t="s">
        <v>146</v>
      </c>
      <c r="AZ5" s="62" t="s">
        <v>147</v>
      </c>
      <c r="BA5" s="62" t="s">
        <v>148</v>
      </c>
      <c r="BB5" s="62" t="s">
        <v>149</v>
      </c>
      <c r="BC5" s="62" t="s">
        <v>150</v>
      </c>
      <c r="BD5" s="62" t="s">
        <v>151</v>
      </c>
      <c r="BE5" s="62" t="s">
        <v>141</v>
      </c>
      <c r="BF5" s="62" t="s">
        <v>142</v>
      </c>
      <c r="BG5" s="62" t="s">
        <v>143</v>
      </c>
      <c r="BH5" s="62" t="s">
        <v>144</v>
      </c>
      <c r="BI5" s="62" t="s">
        <v>152</v>
      </c>
      <c r="BJ5" s="62" t="s">
        <v>146</v>
      </c>
      <c r="BK5" s="62" t="s">
        <v>147</v>
      </c>
      <c r="BL5" s="62" t="s">
        <v>148</v>
      </c>
      <c r="BM5" s="62" t="s">
        <v>149</v>
      </c>
      <c r="BN5" s="62" t="s">
        <v>150</v>
      </c>
      <c r="BO5" s="62" t="s">
        <v>151</v>
      </c>
      <c r="BP5" s="62" t="s">
        <v>141</v>
      </c>
      <c r="BQ5" s="62" t="s">
        <v>142</v>
      </c>
      <c r="BR5" s="62" t="s">
        <v>143</v>
      </c>
      <c r="BS5" s="62" t="s">
        <v>144</v>
      </c>
      <c r="BT5" s="62" t="s">
        <v>152</v>
      </c>
      <c r="BU5" s="62" t="s">
        <v>146</v>
      </c>
      <c r="BV5" s="62" t="s">
        <v>147</v>
      </c>
      <c r="BW5" s="62" t="s">
        <v>148</v>
      </c>
      <c r="BX5" s="62" t="s">
        <v>149</v>
      </c>
      <c r="BY5" s="62" t="s">
        <v>150</v>
      </c>
      <c r="BZ5" s="62" t="s">
        <v>151</v>
      </c>
      <c r="CA5" s="62" t="s">
        <v>141</v>
      </c>
      <c r="CB5" s="62" t="s">
        <v>142</v>
      </c>
      <c r="CC5" s="62" t="s">
        <v>143</v>
      </c>
      <c r="CD5" s="62" t="s">
        <v>144</v>
      </c>
      <c r="CE5" s="62" t="s">
        <v>152</v>
      </c>
      <c r="CF5" s="62" t="s">
        <v>146</v>
      </c>
      <c r="CG5" s="62" t="s">
        <v>147</v>
      </c>
      <c r="CH5" s="62" t="s">
        <v>148</v>
      </c>
      <c r="CI5" s="62" t="s">
        <v>149</v>
      </c>
      <c r="CJ5" s="62" t="s">
        <v>150</v>
      </c>
      <c r="CK5" s="62" t="s">
        <v>151</v>
      </c>
      <c r="CL5" s="62" t="s">
        <v>141</v>
      </c>
      <c r="CM5" s="62" t="s">
        <v>142</v>
      </c>
      <c r="CN5" s="62" t="s">
        <v>143</v>
      </c>
      <c r="CO5" s="62" t="s">
        <v>144</v>
      </c>
      <c r="CP5" s="62" t="s">
        <v>152</v>
      </c>
      <c r="CQ5" s="62" t="s">
        <v>146</v>
      </c>
      <c r="CR5" s="62" t="s">
        <v>147</v>
      </c>
      <c r="CS5" s="62" t="s">
        <v>148</v>
      </c>
      <c r="CT5" s="62" t="s">
        <v>149</v>
      </c>
      <c r="CU5" s="62" t="s">
        <v>150</v>
      </c>
      <c r="CV5" s="62" t="s">
        <v>151</v>
      </c>
      <c r="CW5" s="62" t="s">
        <v>141</v>
      </c>
      <c r="CX5" s="62" t="s">
        <v>142</v>
      </c>
      <c r="CY5" s="62" t="s">
        <v>143</v>
      </c>
      <c r="CZ5" s="62" t="s">
        <v>144</v>
      </c>
      <c r="DA5" s="62" t="s">
        <v>152</v>
      </c>
      <c r="DB5" s="62" t="s">
        <v>146</v>
      </c>
      <c r="DC5" s="62" t="s">
        <v>147</v>
      </c>
      <c r="DD5" s="62" t="s">
        <v>148</v>
      </c>
      <c r="DE5" s="62" t="s">
        <v>149</v>
      </c>
      <c r="DF5" s="62" t="s">
        <v>150</v>
      </c>
      <c r="DG5" s="62" t="s">
        <v>151</v>
      </c>
      <c r="DH5" s="62" t="s">
        <v>141</v>
      </c>
      <c r="DI5" s="62" t="s">
        <v>142</v>
      </c>
      <c r="DJ5" s="62" t="s">
        <v>153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152</v>
      </c>
      <c r="DX5" s="62" t="s">
        <v>146</v>
      </c>
      <c r="DY5" s="62" t="s">
        <v>147</v>
      </c>
      <c r="DZ5" s="62" t="s">
        <v>148</v>
      </c>
      <c r="EA5" s="62" t="s">
        <v>149</v>
      </c>
      <c r="EB5" s="62" t="s">
        <v>150</v>
      </c>
      <c r="EC5" s="62" t="s">
        <v>151</v>
      </c>
      <c r="ED5" s="62" t="s">
        <v>141</v>
      </c>
      <c r="EE5" s="62" t="s">
        <v>142</v>
      </c>
      <c r="EF5" s="62" t="s">
        <v>143</v>
      </c>
      <c r="EG5" s="62" t="s">
        <v>144</v>
      </c>
      <c r="EH5" s="62" t="s">
        <v>152</v>
      </c>
      <c r="EI5" s="62" t="s">
        <v>146</v>
      </c>
      <c r="EJ5" s="62" t="s">
        <v>147</v>
      </c>
      <c r="EK5" s="62" t="s">
        <v>148</v>
      </c>
      <c r="EL5" s="62" t="s">
        <v>149</v>
      </c>
      <c r="EM5" s="62" t="s">
        <v>150</v>
      </c>
      <c r="EN5" s="62" t="s">
        <v>154</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155</v>
      </c>
      <c r="B6" s="63">
        <f>B8</f>
        <v>2020</v>
      </c>
      <c r="C6" s="63">
        <f t="shared" ref="C6:M6" si="2">C8</f>
        <v>108189</v>
      </c>
      <c r="D6" s="63">
        <f t="shared" si="2"/>
        <v>46</v>
      </c>
      <c r="E6" s="63">
        <f t="shared" si="2"/>
        <v>6</v>
      </c>
      <c r="F6" s="63">
        <f t="shared" si="2"/>
        <v>0</v>
      </c>
      <c r="G6" s="63">
        <f t="shared" si="2"/>
        <v>1</v>
      </c>
      <c r="H6" s="161" t="str">
        <f>IF(H8&lt;&gt;I8,H8,"")&amp;IF(I8&lt;&gt;J8,I8,"")&amp;"　"&amp;J8</f>
        <v>群馬県邑楽館林医療事務組合（事業会計分）　館林厚生病院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25</v>
      </c>
      <c r="R6" s="63" t="str">
        <f t="shared" si="3"/>
        <v>対象</v>
      </c>
      <c r="S6" s="63" t="str">
        <f t="shared" si="3"/>
        <v>ド 透 訓 ガ</v>
      </c>
      <c r="T6" s="63" t="str">
        <f t="shared" si="3"/>
        <v>救 臨 感 災 地</v>
      </c>
      <c r="U6" s="64" t="str">
        <f>U8</f>
        <v>-</v>
      </c>
      <c r="V6" s="64">
        <f>V8</f>
        <v>31885</v>
      </c>
      <c r="W6" s="63" t="str">
        <f>W8</f>
        <v>-</v>
      </c>
      <c r="X6" s="63" t="str">
        <f t="shared" ref="X6" si="4">X8</f>
        <v>第２種該当</v>
      </c>
      <c r="Y6" s="63" t="str">
        <f t="shared" si="3"/>
        <v>７：１</v>
      </c>
      <c r="Z6" s="64">
        <f t="shared" si="3"/>
        <v>323</v>
      </c>
      <c r="AA6" s="64" t="str">
        <f t="shared" si="3"/>
        <v>-</v>
      </c>
      <c r="AB6" s="64" t="str">
        <f t="shared" si="3"/>
        <v>-</v>
      </c>
      <c r="AC6" s="64" t="str">
        <f t="shared" si="3"/>
        <v>-</v>
      </c>
      <c r="AD6" s="64">
        <f t="shared" si="3"/>
        <v>6</v>
      </c>
      <c r="AE6" s="64">
        <f t="shared" si="3"/>
        <v>329</v>
      </c>
      <c r="AF6" s="64">
        <f t="shared" si="3"/>
        <v>323</v>
      </c>
      <c r="AG6" s="64" t="str">
        <f t="shared" si="3"/>
        <v>-</v>
      </c>
      <c r="AH6" s="64">
        <f t="shared" si="3"/>
        <v>323</v>
      </c>
      <c r="AI6" s="65">
        <f>IF(AI8="-",NA(),AI8)</f>
        <v>93.2</v>
      </c>
      <c r="AJ6" s="65">
        <f t="shared" ref="AJ6:AR6" si="5">IF(AJ8="-",NA(),AJ8)</f>
        <v>93.6</v>
      </c>
      <c r="AK6" s="65">
        <f t="shared" si="5"/>
        <v>90.4</v>
      </c>
      <c r="AL6" s="65">
        <f t="shared" si="5"/>
        <v>95.2</v>
      </c>
      <c r="AM6" s="65">
        <f t="shared" si="5"/>
        <v>99.3</v>
      </c>
      <c r="AN6" s="65">
        <f t="shared" si="5"/>
        <v>97.2</v>
      </c>
      <c r="AO6" s="65">
        <f t="shared" si="5"/>
        <v>97</v>
      </c>
      <c r="AP6" s="65">
        <f t="shared" si="5"/>
        <v>97.8</v>
      </c>
      <c r="AQ6" s="65">
        <f t="shared" si="5"/>
        <v>97</v>
      </c>
      <c r="AR6" s="65">
        <f t="shared" si="5"/>
        <v>102.4</v>
      </c>
      <c r="AS6" s="65" t="str">
        <f>IF(AS8="-","【-】","【"&amp;SUBSTITUTE(TEXT(AS8,"#,##0.0"),"-","△")&amp;"】")</f>
        <v>【102.5】</v>
      </c>
      <c r="AT6" s="65">
        <f>IF(AT8="-",NA(),AT8)</f>
        <v>90.6</v>
      </c>
      <c r="AU6" s="65">
        <f t="shared" ref="AU6:BC6" si="6">IF(AU8="-",NA(),AU8)</f>
        <v>89.8</v>
      </c>
      <c r="AV6" s="65">
        <f t="shared" si="6"/>
        <v>86.4</v>
      </c>
      <c r="AW6" s="65">
        <f t="shared" si="6"/>
        <v>90.8</v>
      </c>
      <c r="AX6" s="65">
        <f t="shared" si="6"/>
        <v>87.3</v>
      </c>
      <c r="AY6" s="65">
        <f t="shared" si="6"/>
        <v>90.1</v>
      </c>
      <c r="AZ6" s="65">
        <f t="shared" si="6"/>
        <v>89.6</v>
      </c>
      <c r="BA6" s="65">
        <f t="shared" si="6"/>
        <v>89.7</v>
      </c>
      <c r="BB6" s="65">
        <f t="shared" si="6"/>
        <v>89.3</v>
      </c>
      <c r="BC6" s="65">
        <f t="shared" si="6"/>
        <v>84.1</v>
      </c>
      <c r="BD6" s="65" t="str">
        <f>IF(BD8="-","【-】","【"&amp;SUBSTITUTE(TEXT(BD8,"#,##0.0"),"-","△")&amp;"】")</f>
        <v>【84.7】</v>
      </c>
      <c r="BE6" s="65">
        <f>IF(BE8="-",NA(),BE8)</f>
        <v>131.80000000000001</v>
      </c>
      <c r="BF6" s="65">
        <f t="shared" ref="BF6:BN6" si="7">IF(BF8="-",NA(),BF8)</f>
        <v>133.69999999999999</v>
      </c>
      <c r="BG6" s="65">
        <f t="shared" si="7"/>
        <v>147.6</v>
      </c>
      <c r="BH6" s="65">
        <f t="shared" si="7"/>
        <v>37.5</v>
      </c>
      <c r="BI6" s="65">
        <f t="shared" si="7"/>
        <v>39.299999999999997</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79.8</v>
      </c>
      <c r="BQ6" s="65">
        <f t="shared" ref="BQ6:BY6" si="8">IF(BQ8="-",NA(),BQ8)</f>
        <v>84.4</v>
      </c>
      <c r="BR6" s="65">
        <f t="shared" si="8"/>
        <v>78.599999999999994</v>
      </c>
      <c r="BS6" s="65">
        <f t="shared" si="8"/>
        <v>83</v>
      </c>
      <c r="BT6" s="65">
        <f t="shared" si="8"/>
        <v>73.5</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46178</v>
      </c>
      <c r="CB6" s="66">
        <f t="shared" ref="CB6:CJ6" si="9">IF(CB8="-",NA(),CB8)</f>
        <v>45094</v>
      </c>
      <c r="CC6" s="66">
        <f t="shared" si="9"/>
        <v>47356</v>
      </c>
      <c r="CD6" s="66">
        <f t="shared" si="9"/>
        <v>46478</v>
      </c>
      <c r="CE6" s="66">
        <f t="shared" si="9"/>
        <v>51104</v>
      </c>
      <c r="CF6" s="66">
        <f t="shared" si="9"/>
        <v>50510</v>
      </c>
      <c r="CG6" s="66">
        <f t="shared" si="9"/>
        <v>50958</v>
      </c>
      <c r="CH6" s="66">
        <f t="shared" si="9"/>
        <v>52405</v>
      </c>
      <c r="CI6" s="66">
        <f t="shared" si="9"/>
        <v>53523</v>
      </c>
      <c r="CJ6" s="66">
        <f t="shared" si="9"/>
        <v>57368</v>
      </c>
      <c r="CK6" s="65" t="str">
        <f>IF(CK8="-","【-】","【"&amp;SUBSTITUTE(TEXT(CK8,"#,##0"),"-","△")&amp;"】")</f>
        <v>【56,733】</v>
      </c>
      <c r="CL6" s="66">
        <f>IF(CL8="-",NA(),CL8)</f>
        <v>17521</v>
      </c>
      <c r="CM6" s="66">
        <f t="shared" ref="CM6:CU6" si="10">IF(CM8="-",NA(),CM8)</f>
        <v>17742</v>
      </c>
      <c r="CN6" s="66">
        <f t="shared" si="10"/>
        <v>16944</v>
      </c>
      <c r="CO6" s="66">
        <f t="shared" si="10"/>
        <v>18045</v>
      </c>
      <c r="CP6" s="66">
        <f t="shared" si="10"/>
        <v>19720</v>
      </c>
      <c r="CQ6" s="66">
        <f t="shared" si="10"/>
        <v>13552</v>
      </c>
      <c r="CR6" s="66">
        <f t="shared" si="10"/>
        <v>13792</v>
      </c>
      <c r="CS6" s="66">
        <f t="shared" si="10"/>
        <v>14290</v>
      </c>
      <c r="CT6" s="66">
        <f t="shared" si="10"/>
        <v>15111</v>
      </c>
      <c r="CU6" s="66">
        <f t="shared" si="10"/>
        <v>15986</v>
      </c>
      <c r="CV6" s="65" t="str">
        <f>IF(CV8="-","【-】","【"&amp;SUBSTITUTE(TEXT(CV8,"#,##0"),"-","△")&amp;"】")</f>
        <v>【16,778】</v>
      </c>
      <c r="CW6" s="65">
        <f>IF(CW8="-",NA(),CW8)</f>
        <v>56.3</v>
      </c>
      <c r="CX6" s="65">
        <f t="shared" ref="CX6:DF6" si="11">IF(CX8="-",NA(),CX8)</f>
        <v>57</v>
      </c>
      <c r="CY6" s="65">
        <f t="shared" si="11"/>
        <v>61.3</v>
      </c>
      <c r="CZ6" s="65">
        <f t="shared" si="11"/>
        <v>57</v>
      </c>
      <c r="DA6" s="65">
        <f t="shared" si="11"/>
        <v>65.900000000000006</v>
      </c>
      <c r="DB6" s="65">
        <f t="shared" si="11"/>
        <v>55.8</v>
      </c>
      <c r="DC6" s="65">
        <f t="shared" si="11"/>
        <v>56.1</v>
      </c>
      <c r="DD6" s="65">
        <f t="shared" si="11"/>
        <v>56</v>
      </c>
      <c r="DE6" s="65">
        <f t="shared" si="11"/>
        <v>56.2</v>
      </c>
      <c r="DF6" s="65">
        <f t="shared" si="11"/>
        <v>60.8</v>
      </c>
      <c r="DG6" s="65" t="str">
        <f>IF(DG8="-","【-】","【"&amp;SUBSTITUTE(TEXT(DG8,"#,##0.0"),"-","△")&amp;"】")</f>
        <v>【58.8】</v>
      </c>
      <c r="DH6" s="65">
        <f>IF(DH8="-",NA(),DH8)</f>
        <v>21.7</v>
      </c>
      <c r="DI6" s="65">
        <f t="shared" ref="DI6:DQ6" si="12">IF(DI8="-",NA(),DI8)</f>
        <v>21.8</v>
      </c>
      <c r="DJ6" s="65">
        <f t="shared" si="12"/>
        <v>21.7</v>
      </c>
      <c r="DK6" s="65">
        <f t="shared" si="12"/>
        <v>22.2</v>
      </c>
      <c r="DL6" s="65">
        <f t="shared" si="12"/>
        <v>24.2</v>
      </c>
      <c r="DM6" s="65">
        <f t="shared" si="12"/>
        <v>23.8</v>
      </c>
      <c r="DN6" s="65">
        <f t="shared" si="12"/>
        <v>23.9</v>
      </c>
      <c r="DO6" s="65">
        <f t="shared" si="12"/>
        <v>23.6</v>
      </c>
      <c r="DP6" s="65">
        <f t="shared" si="12"/>
        <v>24.2</v>
      </c>
      <c r="DQ6" s="65">
        <f t="shared" si="12"/>
        <v>24.1</v>
      </c>
      <c r="DR6" s="65" t="str">
        <f>IF(DR8="-","【-】","【"&amp;SUBSTITUTE(TEXT(DR8,"#,##0.0"),"-","△")&amp;"】")</f>
        <v>【24.8】</v>
      </c>
      <c r="DS6" s="65">
        <f>IF(DS8="-",NA(),DS8)</f>
        <v>29.7</v>
      </c>
      <c r="DT6" s="65">
        <f t="shared" ref="DT6:EB6" si="13">IF(DT8="-",NA(),DT8)</f>
        <v>33.799999999999997</v>
      </c>
      <c r="DU6" s="65">
        <f t="shared" si="13"/>
        <v>38.6</v>
      </c>
      <c r="DV6" s="65">
        <f t="shared" si="13"/>
        <v>43.4</v>
      </c>
      <c r="DW6" s="65">
        <f t="shared" si="13"/>
        <v>47.1</v>
      </c>
      <c r="DX6" s="65">
        <f t="shared" si="13"/>
        <v>49.8</v>
      </c>
      <c r="DY6" s="65">
        <f t="shared" si="13"/>
        <v>50.9</v>
      </c>
      <c r="DZ6" s="65">
        <f t="shared" si="13"/>
        <v>51.9</v>
      </c>
      <c r="EA6" s="65">
        <f t="shared" si="13"/>
        <v>52.9</v>
      </c>
      <c r="EB6" s="65">
        <f t="shared" si="13"/>
        <v>54.3</v>
      </c>
      <c r="EC6" s="65" t="str">
        <f>IF(EC8="-","【-】","【"&amp;SUBSTITUTE(TEXT(EC8,"#,##0.0"),"-","△")&amp;"】")</f>
        <v>【54.8】</v>
      </c>
      <c r="ED6" s="65">
        <f>IF(ED8="-",NA(),ED8)</f>
        <v>54.1</v>
      </c>
      <c r="EE6" s="65">
        <f t="shared" ref="EE6:EM6" si="14">IF(EE8="-",NA(),EE8)</f>
        <v>60.4</v>
      </c>
      <c r="EF6" s="65">
        <f t="shared" si="14"/>
        <v>69.099999999999994</v>
      </c>
      <c r="EG6" s="65">
        <f t="shared" si="14"/>
        <v>77.599999999999994</v>
      </c>
      <c r="EH6" s="65">
        <f t="shared" si="14"/>
        <v>82.1</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46333055</v>
      </c>
      <c r="EP6" s="66">
        <f t="shared" ref="EP6:EX6" si="15">IF(EP8="-",NA(),EP8)</f>
        <v>46326225</v>
      </c>
      <c r="EQ6" s="66">
        <f t="shared" si="15"/>
        <v>46639532</v>
      </c>
      <c r="ER6" s="66">
        <f t="shared" si="15"/>
        <v>46673185</v>
      </c>
      <c r="ES6" s="66">
        <f t="shared" si="15"/>
        <v>46690787</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156</v>
      </c>
      <c r="B7" s="63">
        <f t="shared" ref="B7:AH7" si="16">B8</f>
        <v>2020</v>
      </c>
      <c r="C7" s="63">
        <f t="shared" si="16"/>
        <v>108189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25</v>
      </c>
      <c r="R7" s="63" t="str">
        <f t="shared" si="16"/>
        <v>対象</v>
      </c>
      <c r="S7" s="63" t="str">
        <f t="shared" si="16"/>
        <v>ド 透 訓 ガ</v>
      </c>
      <c r="T7" s="63" t="str">
        <f t="shared" si="16"/>
        <v>救 臨 感 災 地</v>
      </c>
      <c r="U7" s="64" t="str">
        <f>U8</f>
        <v>-</v>
      </c>
      <c r="V7" s="64">
        <f>V8</f>
        <v>31885</v>
      </c>
      <c r="W7" s="63" t="str">
        <f>W8</f>
        <v>-</v>
      </c>
      <c r="X7" s="63" t="str">
        <f t="shared" si="16"/>
        <v>第２種該当</v>
      </c>
      <c r="Y7" s="63" t="str">
        <f t="shared" si="16"/>
        <v>７：１</v>
      </c>
      <c r="Z7" s="64">
        <f t="shared" si="16"/>
        <v>323</v>
      </c>
      <c r="AA7" s="64" t="str">
        <f t="shared" si="16"/>
        <v>-</v>
      </c>
      <c r="AB7" s="64" t="str">
        <f t="shared" si="16"/>
        <v>-</v>
      </c>
      <c r="AC7" s="64" t="str">
        <f t="shared" si="16"/>
        <v>-</v>
      </c>
      <c r="AD7" s="64">
        <f t="shared" si="16"/>
        <v>6</v>
      </c>
      <c r="AE7" s="64">
        <f t="shared" si="16"/>
        <v>329</v>
      </c>
      <c r="AF7" s="64">
        <f t="shared" si="16"/>
        <v>323</v>
      </c>
      <c r="AG7" s="64" t="str">
        <f t="shared" si="16"/>
        <v>-</v>
      </c>
      <c r="AH7" s="64">
        <f t="shared" si="16"/>
        <v>323</v>
      </c>
      <c r="AI7" s="65">
        <f>AI8</f>
        <v>93.2</v>
      </c>
      <c r="AJ7" s="65">
        <f t="shared" ref="AJ7:AR7" si="17">AJ8</f>
        <v>93.6</v>
      </c>
      <c r="AK7" s="65">
        <f t="shared" si="17"/>
        <v>90.4</v>
      </c>
      <c r="AL7" s="65">
        <f t="shared" si="17"/>
        <v>95.2</v>
      </c>
      <c r="AM7" s="65">
        <f t="shared" si="17"/>
        <v>99.3</v>
      </c>
      <c r="AN7" s="65">
        <f t="shared" si="17"/>
        <v>97.2</v>
      </c>
      <c r="AO7" s="65">
        <f t="shared" si="17"/>
        <v>97</v>
      </c>
      <c r="AP7" s="65">
        <f t="shared" si="17"/>
        <v>97.8</v>
      </c>
      <c r="AQ7" s="65">
        <f t="shared" si="17"/>
        <v>97</v>
      </c>
      <c r="AR7" s="65">
        <f t="shared" si="17"/>
        <v>102.4</v>
      </c>
      <c r="AS7" s="65"/>
      <c r="AT7" s="65">
        <f>AT8</f>
        <v>90.6</v>
      </c>
      <c r="AU7" s="65">
        <f t="shared" ref="AU7:BC7" si="18">AU8</f>
        <v>89.8</v>
      </c>
      <c r="AV7" s="65">
        <f t="shared" si="18"/>
        <v>86.4</v>
      </c>
      <c r="AW7" s="65">
        <f t="shared" si="18"/>
        <v>90.8</v>
      </c>
      <c r="AX7" s="65">
        <f t="shared" si="18"/>
        <v>87.3</v>
      </c>
      <c r="AY7" s="65">
        <f t="shared" si="18"/>
        <v>90.1</v>
      </c>
      <c r="AZ7" s="65">
        <f t="shared" si="18"/>
        <v>89.6</v>
      </c>
      <c r="BA7" s="65">
        <f t="shared" si="18"/>
        <v>89.7</v>
      </c>
      <c r="BB7" s="65">
        <f t="shared" si="18"/>
        <v>89.3</v>
      </c>
      <c r="BC7" s="65">
        <f t="shared" si="18"/>
        <v>84.1</v>
      </c>
      <c r="BD7" s="65"/>
      <c r="BE7" s="65">
        <f>BE8</f>
        <v>131.80000000000001</v>
      </c>
      <c r="BF7" s="65">
        <f t="shared" ref="BF7:BN7" si="19">BF8</f>
        <v>133.69999999999999</v>
      </c>
      <c r="BG7" s="65">
        <f t="shared" si="19"/>
        <v>147.6</v>
      </c>
      <c r="BH7" s="65">
        <f t="shared" si="19"/>
        <v>37.5</v>
      </c>
      <c r="BI7" s="65">
        <f t="shared" si="19"/>
        <v>39.299999999999997</v>
      </c>
      <c r="BJ7" s="65">
        <f t="shared" si="19"/>
        <v>76.3</v>
      </c>
      <c r="BK7" s="65">
        <f t="shared" si="19"/>
        <v>80.7</v>
      </c>
      <c r="BL7" s="65">
        <f t="shared" si="19"/>
        <v>75.900000000000006</v>
      </c>
      <c r="BM7" s="65">
        <f t="shared" si="19"/>
        <v>75.099999999999994</v>
      </c>
      <c r="BN7" s="65">
        <f t="shared" si="19"/>
        <v>83.2</v>
      </c>
      <c r="BO7" s="65"/>
      <c r="BP7" s="65">
        <f>BP8</f>
        <v>79.8</v>
      </c>
      <c r="BQ7" s="65">
        <f t="shared" ref="BQ7:BY7" si="20">BQ8</f>
        <v>84.4</v>
      </c>
      <c r="BR7" s="65">
        <f t="shared" si="20"/>
        <v>78.599999999999994</v>
      </c>
      <c r="BS7" s="65">
        <f t="shared" si="20"/>
        <v>83</v>
      </c>
      <c r="BT7" s="65">
        <f t="shared" si="20"/>
        <v>73.5</v>
      </c>
      <c r="BU7" s="65">
        <f t="shared" si="20"/>
        <v>72.599999999999994</v>
      </c>
      <c r="BV7" s="65">
        <f t="shared" si="20"/>
        <v>73.5</v>
      </c>
      <c r="BW7" s="65">
        <f t="shared" si="20"/>
        <v>74.099999999999994</v>
      </c>
      <c r="BX7" s="65">
        <f t="shared" si="20"/>
        <v>74.400000000000006</v>
      </c>
      <c r="BY7" s="65">
        <f t="shared" si="20"/>
        <v>66.5</v>
      </c>
      <c r="BZ7" s="65"/>
      <c r="CA7" s="66">
        <f>CA8</f>
        <v>46178</v>
      </c>
      <c r="CB7" s="66">
        <f t="shared" ref="CB7:CJ7" si="21">CB8</f>
        <v>45094</v>
      </c>
      <c r="CC7" s="66">
        <f t="shared" si="21"/>
        <v>47356</v>
      </c>
      <c r="CD7" s="66">
        <f t="shared" si="21"/>
        <v>46478</v>
      </c>
      <c r="CE7" s="66">
        <f t="shared" si="21"/>
        <v>51104</v>
      </c>
      <c r="CF7" s="66">
        <f t="shared" si="21"/>
        <v>50510</v>
      </c>
      <c r="CG7" s="66">
        <f t="shared" si="21"/>
        <v>50958</v>
      </c>
      <c r="CH7" s="66">
        <f t="shared" si="21"/>
        <v>52405</v>
      </c>
      <c r="CI7" s="66">
        <f t="shared" si="21"/>
        <v>53523</v>
      </c>
      <c r="CJ7" s="66">
        <f t="shared" si="21"/>
        <v>57368</v>
      </c>
      <c r="CK7" s="65"/>
      <c r="CL7" s="66">
        <f>CL8</f>
        <v>17521</v>
      </c>
      <c r="CM7" s="66">
        <f t="shared" ref="CM7:CU7" si="22">CM8</f>
        <v>17742</v>
      </c>
      <c r="CN7" s="66">
        <f t="shared" si="22"/>
        <v>16944</v>
      </c>
      <c r="CO7" s="66">
        <f t="shared" si="22"/>
        <v>18045</v>
      </c>
      <c r="CP7" s="66">
        <f t="shared" si="22"/>
        <v>19720</v>
      </c>
      <c r="CQ7" s="66">
        <f t="shared" si="22"/>
        <v>13552</v>
      </c>
      <c r="CR7" s="66">
        <f t="shared" si="22"/>
        <v>13792</v>
      </c>
      <c r="CS7" s="66">
        <f t="shared" si="22"/>
        <v>14290</v>
      </c>
      <c r="CT7" s="66">
        <f t="shared" si="22"/>
        <v>15111</v>
      </c>
      <c r="CU7" s="66">
        <f t="shared" si="22"/>
        <v>15986</v>
      </c>
      <c r="CV7" s="65"/>
      <c r="CW7" s="65">
        <f>CW8</f>
        <v>56.3</v>
      </c>
      <c r="CX7" s="65">
        <f t="shared" ref="CX7:DF7" si="23">CX8</f>
        <v>57</v>
      </c>
      <c r="CY7" s="65">
        <f t="shared" si="23"/>
        <v>61.3</v>
      </c>
      <c r="CZ7" s="65">
        <f t="shared" si="23"/>
        <v>57</v>
      </c>
      <c r="DA7" s="65">
        <f t="shared" si="23"/>
        <v>65.900000000000006</v>
      </c>
      <c r="DB7" s="65">
        <f t="shared" si="23"/>
        <v>55.8</v>
      </c>
      <c r="DC7" s="65">
        <f t="shared" si="23"/>
        <v>56.1</v>
      </c>
      <c r="DD7" s="65">
        <f t="shared" si="23"/>
        <v>56</v>
      </c>
      <c r="DE7" s="65">
        <f t="shared" si="23"/>
        <v>56.2</v>
      </c>
      <c r="DF7" s="65">
        <f t="shared" si="23"/>
        <v>60.8</v>
      </c>
      <c r="DG7" s="65"/>
      <c r="DH7" s="65">
        <f>DH8</f>
        <v>21.7</v>
      </c>
      <c r="DI7" s="65">
        <f t="shared" ref="DI7:DQ7" si="24">DI8</f>
        <v>21.8</v>
      </c>
      <c r="DJ7" s="65">
        <f t="shared" si="24"/>
        <v>21.7</v>
      </c>
      <c r="DK7" s="65">
        <f t="shared" si="24"/>
        <v>22.2</v>
      </c>
      <c r="DL7" s="65">
        <f t="shared" si="24"/>
        <v>24.2</v>
      </c>
      <c r="DM7" s="65">
        <f t="shared" si="24"/>
        <v>23.8</v>
      </c>
      <c r="DN7" s="65">
        <f t="shared" si="24"/>
        <v>23.9</v>
      </c>
      <c r="DO7" s="65">
        <f t="shared" si="24"/>
        <v>23.6</v>
      </c>
      <c r="DP7" s="65">
        <f t="shared" si="24"/>
        <v>24.2</v>
      </c>
      <c r="DQ7" s="65">
        <f t="shared" si="24"/>
        <v>24.1</v>
      </c>
      <c r="DR7" s="65"/>
      <c r="DS7" s="65">
        <f>DS8</f>
        <v>29.7</v>
      </c>
      <c r="DT7" s="65">
        <f t="shared" ref="DT7:EB7" si="25">DT8</f>
        <v>33.799999999999997</v>
      </c>
      <c r="DU7" s="65">
        <f t="shared" si="25"/>
        <v>38.6</v>
      </c>
      <c r="DV7" s="65">
        <f t="shared" si="25"/>
        <v>43.4</v>
      </c>
      <c r="DW7" s="65">
        <f t="shared" si="25"/>
        <v>47.1</v>
      </c>
      <c r="DX7" s="65">
        <f t="shared" si="25"/>
        <v>49.8</v>
      </c>
      <c r="DY7" s="65">
        <f t="shared" si="25"/>
        <v>50.9</v>
      </c>
      <c r="DZ7" s="65">
        <f t="shared" si="25"/>
        <v>51.9</v>
      </c>
      <c r="EA7" s="65">
        <f t="shared" si="25"/>
        <v>52.9</v>
      </c>
      <c r="EB7" s="65">
        <f t="shared" si="25"/>
        <v>54.3</v>
      </c>
      <c r="EC7" s="65"/>
      <c r="ED7" s="65">
        <f>ED8</f>
        <v>54.1</v>
      </c>
      <c r="EE7" s="65">
        <f t="shared" ref="EE7:EM7" si="26">EE8</f>
        <v>60.4</v>
      </c>
      <c r="EF7" s="65">
        <f t="shared" si="26"/>
        <v>69.099999999999994</v>
      </c>
      <c r="EG7" s="65">
        <f t="shared" si="26"/>
        <v>77.599999999999994</v>
      </c>
      <c r="EH7" s="65">
        <f t="shared" si="26"/>
        <v>82.1</v>
      </c>
      <c r="EI7" s="65">
        <f t="shared" si="26"/>
        <v>65</v>
      </c>
      <c r="EJ7" s="65">
        <f t="shared" si="26"/>
        <v>66.8</v>
      </c>
      <c r="EK7" s="65">
        <f t="shared" si="26"/>
        <v>68.2</v>
      </c>
      <c r="EL7" s="65">
        <f t="shared" si="26"/>
        <v>69.400000000000006</v>
      </c>
      <c r="EM7" s="65">
        <f t="shared" si="26"/>
        <v>69.900000000000006</v>
      </c>
      <c r="EN7" s="65"/>
      <c r="EO7" s="66">
        <f>EO8</f>
        <v>46333055</v>
      </c>
      <c r="EP7" s="66">
        <f t="shared" ref="EP7:EX7" si="27">EP8</f>
        <v>46326225</v>
      </c>
      <c r="EQ7" s="66">
        <f t="shared" si="27"/>
        <v>46639532</v>
      </c>
      <c r="ER7" s="66">
        <f t="shared" si="27"/>
        <v>46673185</v>
      </c>
      <c r="ES7" s="66">
        <f t="shared" si="27"/>
        <v>46690787</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108189</v>
      </c>
      <c r="D8" s="68">
        <v>46</v>
      </c>
      <c r="E8" s="68">
        <v>6</v>
      </c>
      <c r="F8" s="68">
        <v>0</v>
      </c>
      <c r="G8" s="68">
        <v>1</v>
      </c>
      <c r="H8" s="68" t="s">
        <v>157</v>
      </c>
      <c r="I8" s="68" t="s">
        <v>158</v>
      </c>
      <c r="J8" s="68" t="s">
        <v>159</v>
      </c>
      <c r="K8" s="68" t="s">
        <v>160</v>
      </c>
      <c r="L8" s="68" t="s">
        <v>161</v>
      </c>
      <c r="M8" s="68" t="s">
        <v>162</v>
      </c>
      <c r="N8" s="68" t="s">
        <v>163</v>
      </c>
      <c r="O8" s="68" t="s">
        <v>164</v>
      </c>
      <c r="P8" s="68" t="s">
        <v>165</v>
      </c>
      <c r="Q8" s="69">
        <v>25</v>
      </c>
      <c r="R8" s="68" t="s">
        <v>166</v>
      </c>
      <c r="S8" s="68" t="s">
        <v>167</v>
      </c>
      <c r="T8" s="68" t="s">
        <v>168</v>
      </c>
      <c r="U8" s="69" t="s">
        <v>39</v>
      </c>
      <c r="V8" s="69">
        <v>31885</v>
      </c>
      <c r="W8" s="68" t="s">
        <v>39</v>
      </c>
      <c r="X8" s="68" t="s">
        <v>169</v>
      </c>
      <c r="Y8" s="70" t="s">
        <v>170</v>
      </c>
      <c r="Z8" s="69">
        <v>323</v>
      </c>
      <c r="AA8" s="69" t="s">
        <v>39</v>
      </c>
      <c r="AB8" s="69" t="s">
        <v>39</v>
      </c>
      <c r="AC8" s="69" t="s">
        <v>39</v>
      </c>
      <c r="AD8" s="69">
        <v>6</v>
      </c>
      <c r="AE8" s="69">
        <v>329</v>
      </c>
      <c r="AF8" s="69">
        <v>323</v>
      </c>
      <c r="AG8" s="69" t="s">
        <v>39</v>
      </c>
      <c r="AH8" s="69">
        <v>323</v>
      </c>
      <c r="AI8" s="71">
        <v>93.2</v>
      </c>
      <c r="AJ8" s="71">
        <v>93.6</v>
      </c>
      <c r="AK8" s="71">
        <v>90.4</v>
      </c>
      <c r="AL8" s="71">
        <v>95.2</v>
      </c>
      <c r="AM8" s="71">
        <v>99.3</v>
      </c>
      <c r="AN8" s="71">
        <v>97.2</v>
      </c>
      <c r="AO8" s="71">
        <v>97</v>
      </c>
      <c r="AP8" s="71">
        <v>97.8</v>
      </c>
      <c r="AQ8" s="71">
        <v>97</v>
      </c>
      <c r="AR8" s="71">
        <v>102.4</v>
      </c>
      <c r="AS8" s="71">
        <v>102.5</v>
      </c>
      <c r="AT8" s="71">
        <v>90.6</v>
      </c>
      <c r="AU8" s="71">
        <v>89.8</v>
      </c>
      <c r="AV8" s="71">
        <v>86.4</v>
      </c>
      <c r="AW8" s="71">
        <v>90.8</v>
      </c>
      <c r="AX8" s="71">
        <v>87.3</v>
      </c>
      <c r="AY8" s="71">
        <v>90.1</v>
      </c>
      <c r="AZ8" s="71">
        <v>89.6</v>
      </c>
      <c r="BA8" s="71">
        <v>89.7</v>
      </c>
      <c r="BB8" s="71">
        <v>89.3</v>
      </c>
      <c r="BC8" s="71">
        <v>84.1</v>
      </c>
      <c r="BD8" s="71">
        <v>84.7</v>
      </c>
      <c r="BE8" s="72">
        <v>131.80000000000001</v>
      </c>
      <c r="BF8" s="72">
        <v>133.69999999999999</v>
      </c>
      <c r="BG8" s="72">
        <v>147.6</v>
      </c>
      <c r="BH8" s="72">
        <v>37.5</v>
      </c>
      <c r="BI8" s="72">
        <v>39.299999999999997</v>
      </c>
      <c r="BJ8" s="72">
        <v>76.3</v>
      </c>
      <c r="BK8" s="72">
        <v>80.7</v>
      </c>
      <c r="BL8" s="72">
        <v>75.900000000000006</v>
      </c>
      <c r="BM8" s="72">
        <v>75.099999999999994</v>
      </c>
      <c r="BN8" s="72">
        <v>83.2</v>
      </c>
      <c r="BO8" s="72">
        <v>69.3</v>
      </c>
      <c r="BP8" s="71">
        <v>79.8</v>
      </c>
      <c r="BQ8" s="71">
        <v>84.4</v>
      </c>
      <c r="BR8" s="71">
        <v>78.599999999999994</v>
      </c>
      <c r="BS8" s="71">
        <v>83</v>
      </c>
      <c r="BT8" s="71">
        <v>73.5</v>
      </c>
      <c r="BU8" s="71">
        <v>72.599999999999994</v>
      </c>
      <c r="BV8" s="71">
        <v>73.5</v>
      </c>
      <c r="BW8" s="71">
        <v>74.099999999999994</v>
      </c>
      <c r="BX8" s="71">
        <v>74.400000000000006</v>
      </c>
      <c r="BY8" s="71">
        <v>66.5</v>
      </c>
      <c r="BZ8" s="71">
        <v>67.2</v>
      </c>
      <c r="CA8" s="72">
        <v>46178</v>
      </c>
      <c r="CB8" s="72">
        <v>45094</v>
      </c>
      <c r="CC8" s="72">
        <v>47356</v>
      </c>
      <c r="CD8" s="72">
        <v>46478</v>
      </c>
      <c r="CE8" s="72">
        <v>51104</v>
      </c>
      <c r="CF8" s="72">
        <v>50510</v>
      </c>
      <c r="CG8" s="72">
        <v>50958</v>
      </c>
      <c r="CH8" s="72">
        <v>52405</v>
      </c>
      <c r="CI8" s="72">
        <v>53523</v>
      </c>
      <c r="CJ8" s="72">
        <v>57368</v>
      </c>
      <c r="CK8" s="71">
        <v>56733</v>
      </c>
      <c r="CL8" s="72">
        <v>17521</v>
      </c>
      <c r="CM8" s="72">
        <v>17742</v>
      </c>
      <c r="CN8" s="72">
        <v>16944</v>
      </c>
      <c r="CO8" s="72">
        <v>18045</v>
      </c>
      <c r="CP8" s="72">
        <v>19720</v>
      </c>
      <c r="CQ8" s="72">
        <v>13552</v>
      </c>
      <c r="CR8" s="72">
        <v>13792</v>
      </c>
      <c r="CS8" s="72">
        <v>14290</v>
      </c>
      <c r="CT8" s="72">
        <v>15111</v>
      </c>
      <c r="CU8" s="72">
        <v>15986</v>
      </c>
      <c r="CV8" s="71">
        <v>16778</v>
      </c>
      <c r="CW8" s="72">
        <v>56.3</v>
      </c>
      <c r="CX8" s="72">
        <v>57</v>
      </c>
      <c r="CY8" s="72">
        <v>61.3</v>
      </c>
      <c r="CZ8" s="72">
        <v>57</v>
      </c>
      <c r="DA8" s="72">
        <v>65.900000000000006</v>
      </c>
      <c r="DB8" s="72">
        <v>55.8</v>
      </c>
      <c r="DC8" s="72">
        <v>56.1</v>
      </c>
      <c r="DD8" s="72">
        <v>56</v>
      </c>
      <c r="DE8" s="72">
        <v>56.2</v>
      </c>
      <c r="DF8" s="72">
        <v>60.8</v>
      </c>
      <c r="DG8" s="72">
        <v>58.8</v>
      </c>
      <c r="DH8" s="72">
        <v>21.7</v>
      </c>
      <c r="DI8" s="72">
        <v>21.8</v>
      </c>
      <c r="DJ8" s="72">
        <v>21.7</v>
      </c>
      <c r="DK8" s="72">
        <v>22.2</v>
      </c>
      <c r="DL8" s="72">
        <v>24.2</v>
      </c>
      <c r="DM8" s="72">
        <v>23.8</v>
      </c>
      <c r="DN8" s="72">
        <v>23.9</v>
      </c>
      <c r="DO8" s="72">
        <v>23.6</v>
      </c>
      <c r="DP8" s="72">
        <v>24.2</v>
      </c>
      <c r="DQ8" s="72">
        <v>24.1</v>
      </c>
      <c r="DR8" s="72">
        <v>24.8</v>
      </c>
      <c r="DS8" s="71">
        <v>29.7</v>
      </c>
      <c r="DT8" s="71">
        <v>33.799999999999997</v>
      </c>
      <c r="DU8" s="71">
        <v>38.6</v>
      </c>
      <c r="DV8" s="71">
        <v>43.4</v>
      </c>
      <c r="DW8" s="71">
        <v>47.1</v>
      </c>
      <c r="DX8" s="71">
        <v>49.8</v>
      </c>
      <c r="DY8" s="71">
        <v>50.9</v>
      </c>
      <c r="DZ8" s="71">
        <v>51.9</v>
      </c>
      <c r="EA8" s="71">
        <v>52.9</v>
      </c>
      <c r="EB8" s="71">
        <v>54.3</v>
      </c>
      <c r="EC8" s="71">
        <v>54.8</v>
      </c>
      <c r="ED8" s="71">
        <v>54.1</v>
      </c>
      <c r="EE8" s="71">
        <v>60.4</v>
      </c>
      <c r="EF8" s="71">
        <v>69.099999999999994</v>
      </c>
      <c r="EG8" s="71">
        <v>77.599999999999994</v>
      </c>
      <c r="EH8" s="71">
        <v>82.1</v>
      </c>
      <c r="EI8" s="71">
        <v>65</v>
      </c>
      <c r="EJ8" s="71">
        <v>66.8</v>
      </c>
      <c r="EK8" s="71">
        <v>68.2</v>
      </c>
      <c r="EL8" s="71">
        <v>69.400000000000006</v>
      </c>
      <c r="EM8" s="71">
        <v>69.900000000000006</v>
      </c>
      <c r="EN8" s="71">
        <v>70.3</v>
      </c>
      <c r="EO8" s="72">
        <v>46333055</v>
      </c>
      <c r="EP8" s="72">
        <v>46326225</v>
      </c>
      <c r="EQ8" s="72">
        <v>46639532</v>
      </c>
      <c r="ER8" s="72">
        <v>46673185</v>
      </c>
      <c r="ES8" s="72">
        <v>46690787</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2022-02-22T10:10:40Z</cp:lastPrinted>
  <dcterms:created xsi:type="dcterms:W3CDTF">2021-12-03T08:40:33Z</dcterms:created>
  <dcterms:modified xsi:type="dcterms:W3CDTF">2022-02-22T10:10:43Z</dcterms:modified>
  <cp:category/>
</cp:coreProperties>
</file>