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6_神流町\"/>
    </mc:Choice>
  </mc:AlternateContent>
  <xr:revisionPtr revIDLastSave="0" documentId="13_ncr:1_{A590EA9C-D620-492D-9522-77F2C3EA998A}" xr6:coauthVersionLast="36" xr6:coauthVersionMax="36" xr10:uidLastSave="{00000000-0000-0000-0000-000000000000}"/>
  <workbookProtection workbookAlgorithmName="SHA-512" workbookHashValue="f04tYD7gkXBKz4sqdEyV7CedDYa7jW5ikpds77VdjK2Xg83dbx+tvD7ld+nHlEnp+u4qhOK+o5pYjv1QjNEobw==" workbookSaltValue="bC9Zo3EC1/Qtkc11xyTc2A==" workbookSpinCount="100000" lockStructure="1"/>
  <bookViews>
    <workbookView xWindow="0" yWindow="0" windowWidth="19200" windowHeight="69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AT10" i="4"/>
  <c r="AL10" i="4"/>
  <c r="P10" i="4"/>
  <c r="BB8" i="4"/>
  <c r="AT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<sst xmlns="http://schemas.openxmlformats.org/spreadsheetml/2006/main" count="233" uniqueCount="118">
  <si>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</si>
  <si>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</si>
  <si>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</si>
  <si>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</si>
  <si>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</si>
  <si>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</si>
  <si>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</si>
  <si>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</si>
  <si>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</si>
  <si>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</si>
  <si>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</si>
  <si>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</si>
  <si>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</si>
  <si>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</si>
  <si>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</si>
  <si>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</si>
  <si>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</si>
  <si>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</si>
  <si>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</si>
  <si>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</si>
  <si>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</si>
  <si>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</si>
  <si>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</si>
  <si>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</si>
  <si>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</si>
  <si>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</si>
  <si>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</si>
  <si>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</si>
  <si>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</si>
  <si>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</si>
  <si>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</si>
  <si>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</si>
  <si>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</si>
  <si>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</si>
  <si>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</si>
  <si>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</si>
  <si>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</si>
  <si>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</si>
  <si>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</si>
  <si>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</si>
  <si>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</si>
  <si>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</si>
  <si>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</si>
  <si>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</si>
  <si>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</si>
  <si>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</si>
  <si>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</si>
  <si>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</si>
  <si>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</si>
  <si>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</si>
  <si>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</si>
  <si>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</si>
  <si>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</si>
  <si>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</si>
  <si>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</si>
  <si>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</si>
  <si>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</si>
  <si>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</si>
  <si>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</si>
  <si>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</si>
  <si>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</si>
  <si>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</si>
  <si>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</si>
  <si>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</si>
  <si>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</si>
  <si>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</si>
  <si>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</si>
  <si>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</si>
  <si>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</si>
  <si>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</si>
  <si>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</si>
  <si>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</si>
  <si>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</si>
  <si>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</si>
  <si>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</si>
  <si>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</si>
  <si>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</si>
  <si>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</si>
  <si>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</si>
  <si>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</si>
  <si>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</si>
  <si>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</si>
  <si>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</si>
  <si>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</si>
  <si>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</si>
  <si>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</si>
  <si>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</si>
  <si>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</si>
  <si>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</si>
  <si>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</si>
  <si>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</si>
  <si>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</si>
  <si>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</si>
  <si>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</si>
  <si>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</si>
  <si>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</si>
  <si>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</si>
  <si>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</si>
  <si>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</si>
  <si>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</si>
  <si>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</si>
  <si>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</si>
  <si>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</si>
  <si>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</si>
  <si>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</si>
  <si>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</si>
  <si>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</si>
  <si>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</si>
  <si>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</si>
  <si>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</si>
  <si>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</si>
  <si>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</si>
  <si>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</si>
  <si>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</si>
  <si>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</si>
  <si>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ここ数年悪化してきており、今年度についても悪化している。人口減少により、料金収入の大幅な増加は見込めないため、維持管理費を削減することが必要だが、管路や、施設の老朽化は進んでいくため、修繕費や改修費は、今後更に増加することも考えられる。修繕、改修の適切な見極めや、使用料金の値上げも検討していきたい。④施設や管路の老朽化が進むため、今後も改修を行うとなると地方債の増加が見込まれる。将来を見据えてのコスト面を考慮した改修計画と料金収入を増やす取組みが必要である。⑤給水原価の削減も必要であるが、突発的な修繕等はやむを得ない場合がある。人口減少等により使用量の増加は見込めないことから、使用料金の見直しを検討する必要がある。⑥管路や施設の老朽化により、修繕や改修を行っているため、費用の増加によりH28年から右肩上がりになっている。今後は、将来を見据えた改修を実施し、費用の削減に努めたい。⑦急速に人口減少が進み、適切な施設規模での運用は大変難しい状況である。今後の改修では、更なる人口減少を踏まえた、施設の統合やダウンサイジングも検討が必要である。⑧例年、平均値よりは高い数値になっているが、施設規模について見直しや、多数あると思われる漏水箇所の修繕を行い、効率のよい給水に努めたい。</t>
    <rPh sb="3" eb="5">
      <t>スウネン</t>
    </rPh>
    <rPh sb="5" eb="7">
      <t>アッカ</t>
    </rPh>
    <rPh sb="14" eb="17">
      <t>コンネンド</t>
    </rPh>
    <rPh sb="22" eb="24">
      <t>アッカ</t>
    </rPh>
    <rPh sb="29" eb="31">
      <t>ジンコウ</t>
    </rPh>
    <rPh sb="31" eb="33">
      <t>ゲンショウ</t>
    </rPh>
    <rPh sb="37" eb="39">
      <t>リョウキン</t>
    </rPh>
    <rPh sb="39" eb="41">
      <t>シュウニュウ</t>
    </rPh>
    <rPh sb="42" eb="44">
      <t>オオハバ</t>
    </rPh>
    <rPh sb="45" eb="47">
      <t>ゾウカ</t>
    </rPh>
    <rPh sb="48" eb="50">
      <t>ミコ</t>
    </rPh>
    <rPh sb="56" eb="58">
      <t>イジ</t>
    </rPh>
    <rPh sb="58" eb="61">
      <t>カンリヒ</t>
    </rPh>
    <rPh sb="62" eb="64">
      <t>サクゲン</t>
    </rPh>
    <rPh sb="69" eb="71">
      <t>ヒツヨウ</t>
    </rPh>
    <rPh sb="74" eb="76">
      <t>カンロ</t>
    </rPh>
    <rPh sb="78" eb="80">
      <t>シセツ</t>
    </rPh>
    <rPh sb="81" eb="83">
      <t>ロウキュウ</t>
    </rPh>
    <rPh sb="83" eb="84">
      <t>カ</t>
    </rPh>
    <rPh sb="85" eb="86">
      <t>スス</t>
    </rPh>
    <rPh sb="93" eb="95">
      <t>シュウゼン</t>
    </rPh>
    <rPh sb="95" eb="96">
      <t>ヒ</t>
    </rPh>
    <rPh sb="97" eb="99">
      <t>カイシュウ</t>
    </rPh>
    <rPh sb="99" eb="100">
      <t>ヒ</t>
    </rPh>
    <rPh sb="102" eb="104">
      <t>コンゴ</t>
    </rPh>
    <rPh sb="104" eb="105">
      <t>サラ</t>
    </rPh>
    <rPh sb="106" eb="108">
      <t>ゾウカ</t>
    </rPh>
    <rPh sb="113" eb="114">
      <t>カンガ</t>
    </rPh>
    <rPh sb="119" eb="121">
      <t>シュウゼン</t>
    </rPh>
    <rPh sb="122" eb="124">
      <t>カイシュウ</t>
    </rPh>
    <rPh sb="125" eb="127">
      <t>テキセツ</t>
    </rPh>
    <rPh sb="128" eb="130">
      <t>ミキワ</t>
    </rPh>
    <rPh sb="133" eb="135">
      <t>シヨウ</t>
    </rPh>
    <rPh sb="135" eb="137">
      <t>リョウキン</t>
    </rPh>
    <rPh sb="138" eb="140">
      <t>ネア</t>
    </rPh>
    <rPh sb="142" eb="144">
      <t>ケントウ</t>
    </rPh>
    <rPh sb="152" eb="154">
      <t>シセツ</t>
    </rPh>
    <rPh sb="155" eb="157">
      <t>カンロ</t>
    </rPh>
    <rPh sb="158" eb="161">
      <t>ロウキュウカ</t>
    </rPh>
    <rPh sb="162" eb="163">
      <t>スス</t>
    </rPh>
    <rPh sb="167" eb="169">
      <t>コンゴ</t>
    </rPh>
    <rPh sb="170" eb="172">
      <t>カイシュウ</t>
    </rPh>
    <rPh sb="173" eb="174">
      <t>オコナ</t>
    </rPh>
    <rPh sb="179" eb="182">
      <t>チホウサイ</t>
    </rPh>
    <rPh sb="183" eb="185">
      <t>ゾウカ</t>
    </rPh>
    <rPh sb="186" eb="188">
      <t>ミコ</t>
    </rPh>
    <rPh sb="192" eb="194">
      <t>ショウライ</t>
    </rPh>
    <rPh sb="195" eb="197">
      <t>ミス</t>
    </rPh>
    <rPh sb="203" eb="204">
      <t>メン</t>
    </rPh>
    <rPh sb="205" eb="207">
      <t>コウリョ</t>
    </rPh>
    <rPh sb="209" eb="211">
      <t>カイシュウ</t>
    </rPh>
    <rPh sb="211" eb="213">
      <t>ケイカク</t>
    </rPh>
    <rPh sb="214" eb="216">
      <t>リョウキン</t>
    </rPh>
    <rPh sb="216" eb="218">
      <t>シュウニュウ</t>
    </rPh>
    <rPh sb="219" eb="220">
      <t>フ</t>
    </rPh>
    <rPh sb="222" eb="224">
      <t>トリク</t>
    </rPh>
    <rPh sb="226" eb="228">
      <t>ヒツヨウ</t>
    </rPh>
    <rPh sb="233" eb="235">
      <t>キュウスイ</t>
    </rPh>
    <rPh sb="235" eb="237">
      <t>ゲンカ</t>
    </rPh>
    <rPh sb="238" eb="240">
      <t>サクゲン</t>
    </rPh>
    <rPh sb="241" eb="243">
      <t>ヒツヨウ</t>
    </rPh>
    <rPh sb="248" eb="251">
      <t>トッパツテキ</t>
    </rPh>
    <rPh sb="252" eb="254">
      <t>シュウゼン</t>
    </rPh>
    <rPh sb="254" eb="255">
      <t>トウ</t>
    </rPh>
    <rPh sb="259" eb="260">
      <t>エ</t>
    </rPh>
    <rPh sb="262" eb="264">
      <t>バアイ</t>
    </rPh>
    <rPh sb="268" eb="270">
      <t>ジンコウ</t>
    </rPh>
    <rPh sb="270" eb="272">
      <t>ゲンショウ</t>
    </rPh>
    <rPh sb="272" eb="273">
      <t>トウ</t>
    </rPh>
    <rPh sb="276" eb="279">
      <t>シヨウリョウ</t>
    </rPh>
    <rPh sb="280" eb="282">
      <t>ゾウカ</t>
    </rPh>
    <rPh sb="283" eb="285">
      <t>ミコ</t>
    </rPh>
    <rPh sb="293" eb="295">
      <t>シヨウ</t>
    </rPh>
    <rPh sb="295" eb="297">
      <t>リョウキン</t>
    </rPh>
    <rPh sb="298" eb="300">
      <t>ミナオ</t>
    </rPh>
    <rPh sb="302" eb="304">
      <t>ケントウ</t>
    </rPh>
    <rPh sb="306" eb="308">
      <t>ヒツヨウ</t>
    </rPh>
    <rPh sb="313" eb="315">
      <t>カンロ</t>
    </rPh>
    <rPh sb="316" eb="318">
      <t>シセツ</t>
    </rPh>
    <rPh sb="319" eb="321">
      <t>ロウキュウ</t>
    </rPh>
    <rPh sb="321" eb="322">
      <t>カ</t>
    </rPh>
    <rPh sb="326" eb="328">
      <t>シュウゼン</t>
    </rPh>
    <rPh sb="329" eb="331">
      <t>カイシュウ</t>
    </rPh>
    <rPh sb="332" eb="333">
      <t>オコナ</t>
    </rPh>
    <rPh sb="340" eb="342">
      <t>ヒヨウ</t>
    </rPh>
    <rPh sb="343" eb="345">
      <t>ゾウカ</t>
    </rPh>
    <rPh sb="351" eb="352">
      <t>ネン</t>
    </rPh>
    <rPh sb="354" eb="356">
      <t>ミギカタ</t>
    </rPh>
    <rPh sb="356" eb="357">
      <t>ア</t>
    </rPh>
    <rPh sb="366" eb="368">
      <t>コンゴ</t>
    </rPh>
    <rPh sb="370" eb="372">
      <t>ショウライ</t>
    </rPh>
    <rPh sb="373" eb="375">
      <t>ミス</t>
    </rPh>
    <rPh sb="377" eb="379">
      <t>カイシュウ</t>
    </rPh>
    <rPh sb="380" eb="382">
      <t>ジッシ</t>
    </rPh>
    <rPh sb="384" eb="386">
      <t>ヒヨウ</t>
    </rPh>
    <rPh sb="387" eb="389">
      <t>サクゲン</t>
    </rPh>
    <rPh sb="390" eb="391">
      <t>ツト</t>
    </rPh>
    <rPh sb="396" eb="398">
      <t>キュウソク</t>
    </rPh>
    <rPh sb="399" eb="401">
      <t>ジンコウ</t>
    </rPh>
    <rPh sb="401" eb="403">
      <t>ゲンショウ</t>
    </rPh>
    <rPh sb="404" eb="405">
      <t>スス</t>
    </rPh>
    <rPh sb="407" eb="409">
      <t>テキセツ</t>
    </rPh>
    <rPh sb="410" eb="412">
      <t>シセツ</t>
    </rPh>
    <rPh sb="412" eb="414">
      <t>キボ</t>
    </rPh>
    <rPh sb="416" eb="418">
      <t>ウンヨウ</t>
    </rPh>
    <rPh sb="419" eb="421">
      <t>タイヘン</t>
    </rPh>
    <rPh sb="421" eb="422">
      <t>ムズカ</t>
    </rPh>
    <rPh sb="424" eb="426">
      <t>ジョウキョウ</t>
    </rPh>
    <rPh sb="430" eb="432">
      <t>コンゴ</t>
    </rPh>
    <rPh sb="433" eb="435">
      <t>カイシュウ</t>
    </rPh>
    <rPh sb="438" eb="439">
      <t>サラ</t>
    </rPh>
    <rPh sb="441" eb="443">
      <t>ジンコウ</t>
    </rPh>
    <rPh sb="443" eb="445">
      <t>ゲンショウ</t>
    </rPh>
    <rPh sb="446" eb="447">
      <t>フ</t>
    </rPh>
    <rPh sb="451" eb="453">
      <t>シセツ</t>
    </rPh>
    <rPh sb="454" eb="456">
      <t>トウゴウ</t>
    </rPh>
    <rPh sb="466" eb="468">
      <t>ケントウ</t>
    </rPh>
    <rPh sb="469" eb="471">
      <t>ヒツヨウ</t>
    </rPh>
    <rPh sb="476" eb="478">
      <t>レイネン</t>
    </rPh>
    <rPh sb="479" eb="482">
      <t>ヘイキンチ</t>
    </rPh>
    <rPh sb="485" eb="486">
      <t>タカ</t>
    </rPh>
    <rPh sb="487" eb="489">
      <t>スウチ</t>
    </rPh>
    <rPh sb="497" eb="499">
      <t>シセツ</t>
    </rPh>
    <rPh sb="499" eb="501">
      <t>キボ</t>
    </rPh>
    <rPh sb="505" eb="507">
      <t>ミナオ</t>
    </rPh>
    <rPh sb="510" eb="512">
      <t>タスウ</t>
    </rPh>
    <rPh sb="515" eb="516">
      <t>オモ</t>
    </rPh>
    <rPh sb="519" eb="521">
      <t>ロウスイ</t>
    </rPh>
    <rPh sb="521" eb="523">
      <t>カショ</t>
    </rPh>
    <rPh sb="524" eb="526">
      <t>シュウゼン</t>
    </rPh>
    <rPh sb="527" eb="528">
      <t>オコナ</t>
    </rPh>
    <rPh sb="530" eb="532">
      <t>コウリツ</t>
    </rPh>
    <rPh sb="535" eb="537">
      <t>キュウスイ</t>
    </rPh>
    <rPh sb="538" eb="539">
      <t>ツト</t>
    </rPh>
    <phoneticPr fontId="4"/>
  </si>
  <si>
    <t>③町内全域で管路の老朽化が進んでいるため、今後も管路の更新が必要である。町の将来を見据えた、更新計画を立て、効率のよい更新を行っていきたい。</t>
    <rPh sb="1" eb="3">
      <t>チョウナイ</t>
    </rPh>
    <rPh sb="3" eb="5">
      <t>ゼンイキ</t>
    </rPh>
    <rPh sb="6" eb="8">
      <t>カンロ</t>
    </rPh>
    <rPh sb="9" eb="11">
      <t>ロウキュウ</t>
    </rPh>
    <rPh sb="11" eb="12">
      <t>カ</t>
    </rPh>
    <rPh sb="13" eb="14">
      <t>スス</t>
    </rPh>
    <rPh sb="21" eb="23">
      <t>コンゴ</t>
    </rPh>
    <rPh sb="24" eb="26">
      <t>カンロ</t>
    </rPh>
    <rPh sb="27" eb="29">
      <t>コウシン</t>
    </rPh>
    <rPh sb="30" eb="32">
      <t>ヒツヨウ</t>
    </rPh>
    <rPh sb="36" eb="37">
      <t>マチ</t>
    </rPh>
    <rPh sb="38" eb="40">
      <t>ショウライ</t>
    </rPh>
    <rPh sb="41" eb="43">
      <t>ミス</t>
    </rPh>
    <rPh sb="46" eb="48">
      <t>コウシン</t>
    </rPh>
    <rPh sb="48" eb="50">
      <t>ケイカク</t>
    </rPh>
    <rPh sb="51" eb="52">
      <t>タ</t>
    </rPh>
    <rPh sb="54" eb="56">
      <t>コウリツ</t>
    </rPh>
    <rPh sb="59" eb="61">
      <t>コウシン</t>
    </rPh>
    <rPh sb="62" eb="63">
      <t>オコナ</t>
    </rPh>
    <phoneticPr fontId="4"/>
  </si>
  <si>
    <t>料金収入を増やすことが１番の解決策であるが、更なる人口減少が進むと思われる当町では使用量の増加は見込めないため、使用料について見直していきたい。費用面でも経費の削減等に取組み、既存の施設を最大限活かせるよう効率のよい給水を行っていきたい。現状の問題を洗い出し、将来を見据えた運用に努めていく。</t>
    <rPh sb="0" eb="2">
      <t>リョウキン</t>
    </rPh>
    <rPh sb="2" eb="4">
      <t>シュウニュウ</t>
    </rPh>
    <rPh sb="5" eb="6">
      <t>フ</t>
    </rPh>
    <rPh sb="12" eb="13">
      <t>バン</t>
    </rPh>
    <rPh sb="14" eb="17">
      <t>カイケツサク</t>
    </rPh>
    <rPh sb="22" eb="23">
      <t>サラ</t>
    </rPh>
    <rPh sb="25" eb="27">
      <t>ジンコウ</t>
    </rPh>
    <rPh sb="27" eb="29">
      <t>ゲンショウ</t>
    </rPh>
    <rPh sb="30" eb="31">
      <t>スス</t>
    </rPh>
    <rPh sb="33" eb="34">
      <t>オモ</t>
    </rPh>
    <rPh sb="37" eb="39">
      <t>トウチョウ</t>
    </rPh>
    <rPh sb="41" eb="44">
      <t>シヨウリョウ</t>
    </rPh>
    <rPh sb="45" eb="47">
      <t>ゾウカ</t>
    </rPh>
    <rPh sb="48" eb="50">
      <t>ミコ</t>
    </rPh>
    <rPh sb="56" eb="58">
      <t>シヨウ</t>
    </rPh>
    <rPh sb="63" eb="65">
      <t>ミナオ</t>
    </rPh>
    <rPh sb="72" eb="74">
      <t>ヒヨウ</t>
    </rPh>
    <rPh sb="74" eb="75">
      <t>メン</t>
    </rPh>
    <rPh sb="77" eb="79">
      <t>ケイヒ</t>
    </rPh>
    <rPh sb="80" eb="83">
      <t>サクゲントウ</t>
    </rPh>
    <rPh sb="84" eb="86">
      <t>トリク</t>
    </rPh>
    <rPh sb="88" eb="90">
      <t>キゾン</t>
    </rPh>
    <rPh sb="91" eb="93">
      <t>シセツ</t>
    </rPh>
    <rPh sb="94" eb="97">
      <t>サイダイゲン</t>
    </rPh>
    <rPh sb="97" eb="98">
      <t>イ</t>
    </rPh>
    <rPh sb="103" eb="105">
      <t>コウリツ</t>
    </rPh>
    <rPh sb="108" eb="110">
      <t>キュウスイ</t>
    </rPh>
    <rPh sb="111" eb="112">
      <t>オコナ</t>
    </rPh>
    <rPh sb="119" eb="121">
      <t>ゲンジョウ</t>
    </rPh>
    <rPh sb="122" eb="124">
      <t>モンダイ</t>
    </rPh>
    <rPh sb="125" eb="126">
      <t>アラ</t>
    </rPh>
    <rPh sb="127" eb="128">
      <t>ダ</t>
    </rPh>
    <rPh sb="130" eb="132">
      <t>ショウライ</t>
    </rPh>
    <rPh sb="133" eb="135">
      <t>ミス</t>
    </rPh>
    <rPh sb="137" eb="139">
      <t>ウンヨウ</t>
    </rPh>
    <rPh sb="140" eb="1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</si>
</sst>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2.68</c:v>
                </c:pt>
                <c:pt idx="1">
                  <c:v>3.03</c:v>
                </c:pt>
                <c:pt idx="2">
                  <c:v>0.5</c:v>
                </c:pt>
                <c:pt idx="3">
                  <c:v>1.46</c:v>
                </c:pt>
                <c:pt idx="4">
                  <c:v>0.89</c:v>
                </c:pt>
              </c:numCache>
            </c:numRef>
          </c:val>
          <c:extLst>
            <c:ext xmlns:c16="http://schemas.microsoft.com/office/drawing/2014/chart" uri="{C3380CC4-5D6E-409C-BE32-E72D297353CC}">
              <c16:uniqueId val="{00000000-FFD8-4DAD-9FCF-4033ACD27163}"/>
            </c:ext>
          </c:extLst>
        </c:ser>
        <c:dLbls>
          <c:showLegendKey val="0"/>
          <c:showVal val="0"/>
          <c:showCatName val="0"/>
          <c:showSerName val="0"/>
          <c:showPercent val="0"/>
          <c:showBubbleSize val="0"/>
        </c:dLbls>
        <c:gapWidth val="150"/>
        <c:axId val="94517888"/>
        <c:axId val="945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FFD8-4DAD-9FCF-4033ACD27163}"/>
            </c:ext>
          </c:extLst>
        </c:ser>
        <c:dLbls>
          <c:showLegendKey val="0"/>
          <c:showVal val="0"/>
          <c:showCatName val="0"/>
          <c:showSerName val="0"/>
          <c:showPercent val="0"/>
          <c:showBubbleSize val="0"/>
        </c:dLbls>
        <c:marker val="1"/>
        <c:smooth val="0"/>
        <c:axId val="94517888"/>
        <c:axId val="94528256"/>
      </c:lineChart>
      <c:dateAx>
        <c:axId val="94517888"/>
        <c:scaling>
          <c:orientation val="minMax"/>
        </c:scaling>
        <c:delete val="1"/>
        <c:axPos val="b"/>
        <c:numFmt formatCode="&quot;H&quot;yy" sourceLinked="1"/>
        <c:majorTickMark val="none"/>
        <c:minorTickMark val="none"/>
        <c:tickLblPos val="none"/>
        <c:crossAx val="94528256"/>
        <c:crosses val="autoZero"/>
        <c:auto val="1"/>
        <c:lblOffset val="100"/>
        <c:baseTimeUnit val="years"/>
      </c:dateAx>
      <c:valAx>
        <c:axId val="9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28.12</c:v>
                </c:pt>
                <c:pt idx="1">
                  <c:v>27.85</c:v>
                </c:pt>
                <c:pt idx="2">
                  <c:v>26.4</c:v>
                </c:pt>
                <c:pt idx="3">
                  <c:v>26.78</c:v>
                </c:pt>
                <c:pt idx="4">
                  <c:v>24.21</c:v>
                </c:pt>
              </c:numCache>
            </c:numRef>
          </c:val>
          <c:extLst>
            <c:ext xmlns:c16="http://schemas.microsoft.com/office/drawing/2014/chart" uri="{C3380CC4-5D6E-409C-BE32-E72D297353CC}">
              <c16:uniqueId val="{00000000-5D5B-4CDD-A158-E69D2B2ED78B}"/>
            </c:ext>
          </c:extLst>
        </c:ser>
        <c:dLbls>
          <c:showLegendKey val="0"/>
          <c:showVal val="0"/>
          <c:showCatName val="0"/>
          <c:showSerName val="0"/>
          <c:showPercent val="0"/>
          <c:showBubbleSize val="0"/>
        </c:dLbls>
        <c:gapWidth val="150"/>
        <c:axId val="98163328"/>
        <c:axId val="981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D5B-4CDD-A158-E69D2B2ED78B}"/>
            </c:ext>
          </c:extLst>
        </c:ser>
        <c:dLbls>
          <c:showLegendKey val="0"/>
          <c:showVal val="0"/>
          <c:showCatName val="0"/>
          <c:showSerName val="0"/>
          <c:showPercent val="0"/>
          <c:showBubbleSize val="0"/>
        </c:dLbls>
        <c:marker val="1"/>
        <c:smooth val="0"/>
        <c:axId val="98163328"/>
        <c:axId val="98173696"/>
      </c:lineChart>
      <c:dateAx>
        <c:axId val="98163328"/>
        <c:scaling>
          <c:orientation val="minMax"/>
        </c:scaling>
        <c:delete val="1"/>
        <c:axPos val="b"/>
        <c:numFmt formatCode="&quot;H&quot;yy" sourceLinked="1"/>
        <c:majorTickMark val="none"/>
        <c:minorTickMark val="none"/>
        <c:tickLblPos val="none"/>
        <c:crossAx val="98173696"/>
        <c:crosses val="autoZero"/>
        <c:auto val="1"/>
        <c:lblOffset val="100"/>
        <c:baseTimeUnit val="years"/>
      </c:dateAx>
      <c:valAx>
        <c:axId val="981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82.94</c:v>
                </c:pt>
                <c:pt idx="1">
                  <c:v>83.14</c:v>
                </c:pt>
                <c:pt idx="2">
                  <c:v>83.15</c:v>
                </c:pt>
                <c:pt idx="3">
                  <c:v>83.17</c:v>
                </c:pt>
                <c:pt idx="4">
                  <c:v>83.17</c:v>
                </c:pt>
              </c:numCache>
            </c:numRef>
          </c:val>
          <c:extLst>
            <c:ext xmlns:c16="http://schemas.microsoft.com/office/drawing/2014/chart" uri="{C3380CC4-5D6E-409C-BE32-E72D297353CC}">
              <c16:uniqueId val="{00000000-2AF2-45CC-83B8-A400AD58229F}"/>
            </c:ext>
          </c:extLst>
        </c:ser>
        <c:dLbls>
          <c:showLegendKey val="0"/>
          <c:showVal val="0"/>
          <c:showCatName val="0"/>
          <c:showSerName val="0"/>
          <c:showPercent val="0"/>
          <c:showBubbleSize val="0"/>
        </c:dLbls>
        <c:gapWidth val="150"/>
        <c:axId val="98221056"/>
        <c:axId val="982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2AF2-45CC-83B8-A400AD58229F}"/>
            </c:ext>
          </c:extLst>
        </c:ser>
        <c:dLbls>
          <c:showLegendKey val="0"/>
          <c:showVal val="0"/>
          <c:showCatName val="0"/>
          <c:showSerName val="0"/>
          <c:showPercent val="0"/>
          <c:showBubbleSize val="0"/>
        </c:dLbls>
        <c:marker val="1"/>
        <c:smooth val="0"/>
        <c:axId val="98221056"/>
        <c:axId val="98227328"/>
      </c:lineChart>
      <c:dateAx>
        <c:axId val="98221056"/>
        <c:scaling>
          <c:orientation val="minMax"/>
        </c:scaling>
        <c:delete val="1"/>
        <c:axPos val="b"/>
        <c:numFmt formatCode="&quot;H&quot;yy" sourceLinked="1"/>
        <c:majorTickMark val="none"/>
        <c:minorTickMark val="none"/>
        <c:tickLblPos val="none"/>
        <c:crossAx val="98227328"/>
        <c:crosses val="autoZero"/>
        <c:auto val="1"/>
        <c:lblOffset val="100"/>
        <c:baseTimeUnit val="years"/>
      </c:dateAx>
      <c:valAx>
        <c:axId val="982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51.9</c:v>
                </c:pt>
                <c:pt idx="1">
                  <c:v>49.08</c:v>
                </c:pt>
                <c:pt idx="2">
                  <c:v>45.28</c:v>
                </c:pt>
                <c:pt idx="3">
                  <c:v>36.58</c:v>
                </c:pt>
                <c:pt idx="4">
                  <c:v>26.46</c:v>
                </c:pt>
              </c:numCache>
            </c:numRef>
          </c:val>
          <c:extLst>
            <c:ext xmlns:c16="http://schemas.microsoft.com/office/drawing/2014/chart" uri="{C3380CC4-5D6E-409C-BE32-E72D297353CC}">
              <c16:uniqueId val="{00000000-74F0-4E65-8212-E0DD87E2A104}"/>
            </c:ext>
          </c:extLst>
        </c:ser>
        <c:dLbls>
          <c:showLegendKey val="0"/>
          <c:showVal val="0"/>
          <c:showCatName val="0"/>
          <c:showSerName val="0"/>
          <c:showPercent val="0"/>
          <c:showBubbleSize val="0"/>
        </c:dLbls>
        <c:gapWidth val="150"/>
        <c:axId val="94559232"/>
        <c:axId val="950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4F0-4E65-8212-E0DD87E2A104}"/>
            </c:ext>
          </c:extLst>
        </c:ser>
        <c:dLbls>
          <c:showLegendKey val="0"/>
          <c:showVal val="0"/>
          <c:showCatName val="0"/>
          <c:showSerName val="0"/>
          <c:showPercent val="0"/>
          <c:showBubbleSize val="0"/>
        </c:dLbls>
        <c:marker val="1"/>
        <c:smooth val="0"/>
        <c:axId val="94559232"/>
        <c:axId val="95093888"/>
      </c:lineChart>
      <c:dateAx>
        <c:axId val="94559232"/>
        <c:scaling>
          <c:orientation val="minMax"/>
        </c:scaling>
        <c:delete val="1"/>
        <c:axPos val="b"/>
        <c:numFmt formatCode="&quot;H&quot;yy" sourceLinked="1"/>
        <c:majorTickMark val="none"/>
        <c:minorTickMark val="none"/>
        <c:tickLblPos val="none"/>
        <c:crossAx val="95093888"/>
        <c:crosses val="autoZero"/>
        <c:auto val="1"/>
        <c:lblOffset val="100"/>
        <c:baseTimeUnit val="years"/>
      </c:dateAx>
      <c:valAx>
        <c:axId val="95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5-4089-9B80-1E55771102C3}"/>
            </c:ext>
          </c:extLst>
        </c:ser>
        <c:dLbls>
          <c:showLegendKey val="0"/>
          <c:showVal val="0"/>
          <c:showCatName val="0"/>
          <c:showSerName val="0"/>
          <c:showPercent val="0"/>
          <c:showBubbleSize val="0"/>
        </c:dLbls>
        <c:gapWidth val="150"/>
        <c:axId val="95116672"/>
        <c:axId val="951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5-4089-9B80-1E55771102C3}"/>
            </c:ext>
          </c:extLst>
        </c:ser>
        <c:dLbls>
          <c:showLegendKey val="0"/>
          <c:showVal val="0"/>
          <c:showCatName val="0"/>
          <c:showSerName val="0"/>
          <c:showPercent val="0"/>
          <c:showBubbleSize val="0"/>
        </c:dLbls>
        <c:marker val="1"/>
        <c:smooth val="0"/>
        <c:axId val="95116672"/>
        <c:axId val="95147520"/>
      </c:lineChart>
      <c:dateAx>
        <c:axId val="95116672"/>
        <c:scaling>
          <c:orientation val="minMax"/>
        </c:scaling>
        <c:delete val="1"/>
        <c:axPos val="b"/>
        <c:numFmt formatCode="&quot;H&quot;yy" sourceLinked="1"/>
        <c:majorTickMark val="none"/>
        <c:minorTickMark val="none"/>
        <c:tickLblPos val="none"/>
        <c:crossAx val="95147520"/>
        <c:crosses val="autoZero"/>
        <c:auto val="1"/>
        <c:lblOffset val="100"/>
        <c:baseTimeUnit val="years"/>
      </c:dateAx>
      <c:valAx>
        <c:axId val="95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C-4312-93DC-726B037B4CAD}"/>
            </c:ext>
          </c:extLst>
        </c:ser>
        <c:dLbls>
          <c:showLegendKey val="0"/>
          <c:showVal val="0"/>
          <c:showCatName val="0"/>
          <c:showSerName val="0"/>
          <c:showPercent val="0"/>
          <c:showBubbleSize val="0"/>
        </c:dLbls>
        <c:gapWidth val="150"/>
        <c:axId val="97865728"/>
        <c:axId val="978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C-4312-93DC-726B037B4CAD}"/>
            </c:ext>
          </c:extLst>
        </c:ser>
        <c:dLbls>
          <c:showLegendKey val="0"/>
          <c:showVal val="0"/>
          <c:showCatName val="0"/>
          <c:showSerName val="0"/>
          <c:showPercent val="0"/>
          <c:showBubbleSize val="0"/>
        </c:dLbls>
        <c:marker val="1"/>
        <c:smooth val="0"/>
        <c:axId val="97865728"/>
        <c:axId val="97867648"/>
      </c:lineChart>
      <c:dateAx>
        <c:axId val="97865728"/>
        <c:scaling>
          <c:orientation val="minMax"/>
        </c:scaling>
        <c:delete val="1"/>
        <c:axPos val="b"/>
        <c:numFmt formatCode="&quot;H&quot;yy" sourceLinked="1"/>
        <c:majorTickMark val="none"/>
        <c:minorTickMark val="none"/>
        <c:tickLblPos val="none"/>
        <c:crossAx val="97867648"/>
        <c:crosses val="autoZero"/>
        <c:auto val="1"/>
        <c:lblOffset val="100"/>
        <c:baseTimeUnit val="years"/>
      </c:dateAx>
      <c:valAx>
        <c:axId val="978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E-4A36-8FC5-6F8FBFE66BD4}"/>
            </c:ext>
          </c:extLst>
        </c:ser>
        <c:dLbls>
          <c:showLegendKey val="0"/>
          <c:showVal val="0"/>
          <c:showCatName val="0"/>
          <c:showSerName val="0"/>
          <c:showPercent val="0"/>
          <c:showBubbleSize val="0"/>
        </c:dLbls>
        <c:gapWidth val="150"/>
        <c:axId val="97909376"/>
        <c:axId val="979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E-4A36-8FC5-6F8FBFE66BD4}"/>
            </c:ext>
          </c:extLst>
        </c:ser>
        <c:dLbls>
          <c:showLegendKey val="0"/>
          <c:showVal val="0"/>
          <c:showCatName val="0"/>
          <c:showSerName val="0"/>
          <c:showPercent val="0"/>
          <c:showBubbleSize val="0"/>
        </c:dLbls>
        <c:marker val="1"/>
        <c:smooth val="0"/>
        <c:axId val="97909376"/>
        <c:axId val="97911552"/>
      </c:lineChart>
      <c:dateAx>
        <c:axId val="97909376"/>
        <c:scaling>
          <c:orientation val="minMax"/>
        </c:scaling>
        <c:delete val="1"/>
        <c:axPos val="b"/>
        <c:numFmt formatCode="&quot;H&quot;yy" sourceLinked="1"/>
        <c:majorTickMark val="none"/>
        <c:minorTickMark val="none"/>
        <c:tickLblPos val="none"/>
        <c:crossAx val="97911552"/>
        <c:crosses val="autoZero"/>
        <c:auto val="1"/>
        <c:lblOffset val="100"/>
        <c:baseTimeUnit val="years"/>
      </c:dateAx>
      <c:valAx>
        <c:axId val="97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8-45D6-A8E2-0BC15B7C7A0C}"/>
            </c:ext>
          </c:extLst>
        </c:ser>
        <c:dLbls>
          <c:showLegendKey val="0"/>
          <c:showVal val="0"/>
          <c:showCatName val="0"/>
          <c:showSerName val="0"/>
          <c:showPercent val="0"/>
          <c:showBubbleSize val="0"/>
        </c:dLbls>
        <c:gapWidth val="150"/>
        <c:axId val="97950720"/>
        <c:axId val="979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8-45D6-A8E2-0BC15B7C7A0C}"/>
            </c:ext>
          </c:extLst>
        </c:ser>
        <c:dLbls>
          <c:showLegendKey val="0"/>
          <c:showVal val="0"/>
          <c:showCatName val="0"/>
          <c:showSerName val="0"/>
          <c:showPercent val="0"/>
          <c:showBubbleSize val="0"/>
        </c:dLbls>
        <c:marker val="1"/>
        <c:smooth val="0"/>
        <c:axId val="97950720"/>
        <c:axId val="97956992"/>
      </c:lineChart>
      <c:dateAx>
        <c:axId val="97950720"/>
        <c:scaling>
          <c:orientation val="minMax"/>
        </c:scaling>
        <c:delete val="1"/>
        <c:axPos val="b"/>
        <c:numFmt formatCode="&quot;H&quot;yy" sourceLinked="1"/>
        <c:majorTickMark val="none"/>
        <c:minorTickMark val="none"/>
        <c:tickLblPos val="none"/>
        <c:crossAx val="97956992"/>
        <c:crosses val="autoZero"/>
        <c:auto val="1"/>
        <c:lblOffset val="100"/>
        <c:baseTimeUnit val="years"/>
      </c:dateAx>
      <c:valAx>
        <c:axId val="979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2251.04</c:v>
                </c:pt>
                <c:pt idx="1">
                  <c:v>2526.63</c:v>
                </c:pt>
                <c:pt idx="2">
                  <c:v>2989.2</c:v>
                </c:pt>
                <c:pt idx="3">
                  <c:v>2746.17</c:v>
                </c:pt>
                <c:pt idx="4">
                  <c:v>2875.41</c:v>
                </c:pt>
              </c:numCache>
            </c:numRef>
          </c:val>
          <c:extLst>
            <c:ext xmlns:c16="http://schemas.microsoft.com/office/drawing/2014/chart" uri="{C3380CC4-5D6E-409C-BE32-E72D297353CC}">
              <c16:uniqueId val="{00000000-80B5-44DC-8C63-DAE5E4F7CA92}"/>
            </c:ext>
          </c:extLst>
        </c:ser>
        <c:dLbls>
          <c:showLegendKey val="0"/>
          <c:showVal val="0"/>
          <c:showCatName val="0"/>
          <c:showSerName val="0"/>
          <c:showPercent val="0"/>
          <c:showBubbleSize val="0"/>
        </c:dLbls>
        <c:gapWidth val="150"/>
        <c:axId val="97996160"/>
        <c:axId val="979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0B5-44DC-8C63-DAE5E4F7CA92}"/>
            </c:ext>
          </c:extLst>
        </c:ser>
        <c:dLbls>
          <c:showLegendKey val="0"/>
          <c:showVal val="0"/>
          <c:showCatName val="0"/>
          <c:showSerName val="0"/>
          <c:showPercent val="0"/>
          <c:showBubbleSize val="0"/>
        </c:dLbls>
        <c:marker val="1"/>
        <c:smooth val="0"/>
        <c:axId val="97996160"/>
        <c:axId val="97998336"/>
      </c:lineChart>
      <c:dateAx>
        <c:axId val="97996160"/>
        <c:scaling>
          <c:orientation val="minMax"/>
        </c:scaling>
        <c:delete val="1"/>
        <c:axPos val="b"/>
        <c:numFmt formatCode="&quot;H&quot;yy" sourceLinked="1"/>
        <c:majorTickMark val="none"/>
        <c:minorTickMark val="none"/>
        <c:tickLblPos val="none"/>
        <c:crossAx val="97998336"/>
        <c:crosses val="autoZero"/>
        <c:auto val="1"/>
        <c:lblOffset val="100"/>
        <c:baseTimeUnit val="years"/>
      </c:dateAx>
      <c:valAx>
        <c:axId val="97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32.619999999999997</c:v>
                </c:pt>
                <c:pt idx="1">
                  <c:v>33.369999999999997</c:v>
                </c:pt>
                <c:pt idx="2">
                  <c:v>27.27</c:v>
                </c:pt>
                <c:pt idx="3">
                  <c:v>25.67</c:v>
                </c:pt>
                <c:pt idx="4">
                  <c:v>23.22</c:v>
                </c:pt>
              </c:numCache>
            </c:numRef>
          </c:val>
          <c:extLst>
            <c:ext xmlns:c16="http://schemas.microsoft.com/office/drawing/2014/chart" uri="{C3380CC4-5D6E-409C-BE32-E72D297353CC}">
              <c16:uniqueId val="{00000000-8513-4F35-9C52-E8124DD59487}"/>
            </c:ext>
          </c:extLst>
        </c:ser>
        <c:dLbls>
          <c:showLegendKey val="0"/>
          <c:showVal val="0"/>
          <c:showCatName val="0"/>
          <c:showSerName val="0"/>
          <c:showPercent val="0"/>
          <c:showBubbleSize val="0"/>
        </c:dLbls>
        <c:gapWidth val="150"/>
        <c:axId val="98012544"/>
        <c:axId val="980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8513-4F35-9C52-E8124DD59487}"/>
            </c:ext>
          </c:extLst>
        </c:ser>
        <c:dLbls>
          <c:showLegendKey val="0"/>
          <c:showVal val="0"/>
          <c:showCatName val="0"/>
          <c:showSerName val="0"/>
          <c:showPercent val="0"/>
          <c:showBubbleSize val="0"/>
        </c:dLbls>
        <c:marker val="1"/>
        <c:smooth val="0"/>
        <c:axId val="98012544"/>
        <c:axId val="98035200"/>
      </c:lineChart>
      <c:dateAx>
        <c:axId val="98012544"/>
        <c:scaling>
          <c:orientation val="minMax"/>
        </c:scaling>
        <c:delete val="1"/>
        <c:axPos val="b"/>
        <c:numFmt formatCode="&quot;H&quot;yy" sourceLinked="1"/>
        <c:majorTickMark val="none"/>
        <c:minorTickMark val="none"/>
        <c:tickLblPos val="none"/>
        <c:crossAx val="98035200"/>
        <c:crosses val="autoZero"/>
        <c:auto val="1"/>
        <c:lblOffset val="100"/>
        <c:baseTimeUnit val="years"/>
      </c:dateAx>
      <c:valAx>
        <c:axId val="980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315.8</c:v>
                </c:pt>
                <c:pt idx="1">
                  <c:v>326.32</c:v>
                </c:pt>
                <c:pt idx="2">
                  <c:v>388.62</c:v>
                </c:pt>
                <c:pt idx="3">
                  <c:v>438.5</c:v>
                </c:pt>
                <c:pt idx="4">
                  <c:v>483.13</c:v>
                </c:pt>
              </c:numCache>
            </c:numRef>
          </c:val>
          <c:extLst>
            <c:ext xmlns:c16="http://schemas.microsoft.com/office/drawing/2014/chart" uri="{C3380CC4-5D6E-409C-BE32-E72D297353CC}">
              <c16:uniqueId val="{00000000-400C-4911-97C4-AEC8E2A48CFD}"/>
            </c:ext>
          </c:extLst>
        </c:ser>
        <c:dLbls>
          <c:showLegendKey val="0"/>
          <c:showVal val="0"/>
          <c:showCatName val="0"/>
          <c:showSerName val="0"/>
          <c:showPercent val="0"/>
          <c:showBubbleSize val="0"/>
        </c:dLbls>
        <c:gapWidth val="150"/>
        <c:axId val="98117888"/>
        <c:axId val="981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400C-4911-97C4-AEC8E2A48CFD}"/>
            </c:ext>
          </c:extLst>
        </c:ser>
        <c:dLbls>
          <c:showLegendKey val="0"/>
          <c:showVal val="0"/>
          <c:showCatName val="0"/>
          <c:showSerName val="0"/>
          <c:showPercent val="0"/>
          <c:showBubbleSize val="0"/>
        </c:dLbls>
        <c:marker val="1"/>
        <c:smooth val="0"/>
        <c:axId val="98117888"/>
        <c:axId val="98140544"/>
      </c:lineChart>
      <c:dateAx>
        <c:axId val="98117888"/>
        <c:scaling>
          <c:orientation val="minMax"/>
        </c:scaling>
        <c:delete val="1"/>
        <c:axPos val="b"/>
        <c:numFmt formatCode="&quot;H&quot;yy" sourceLinked="1"/>
        <c:majorTickMark val="none"/>
        <c:minorTickMark val="none"/>
        <c:tickLblPos val="none"/>
        <c:crossAx val="98140544"/>
        <c:crosses val="autoZero"/>
        <c:auto val="1"/>
        <c:lblOffset val="100"/>
        <c:baseTimeUnit val="years"/>
      </c:dateAx>
      <c:valAx>
        <c:axId val="98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神流町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1735</v>
      </c>
      <c r="AM8" s="67"/>
      <c r="AN8" s="67"/>
      <c r="AO8" s="67"/>
      <c r="AP8" s="67"/>
      <c r="AQ8" s="67"/>
      <c r="AR8" s="67"/>
      <c r="AS8" s="67"/>
      <c r="AT8" s="66">
        <f>データ!$S$6</f>
        <v>114.6</v>
      </c>
      <c r="AU8" s="66"/>
      <c r="AV8" s="66"/>
      <c r="AW8" s="66"/>
      <c r="AX8" s="66"/>
      <c r="AY8" s="66"/>
      <c r="AZ8" s="66"/>
      <c r="BA8" s="66"/>
      <c r="BB8" s="66">
        <f>データ!$T$6</f>
        <v>15.14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94.44</v>
      </c>
      <c r="Q10" s="66"/>
      <c r="R10" s="66"/>
      <c r="S10" s="66"/>
      <c r="T10" s="66"/>
      <c r="U10" s="66"/>
      <c r="V10" s="66"/>
      <c r="W10" s="67">
        <f>データ!$Q$6</f>
        <v>1650</v>
      </c>
      <c r="X10" s="67"/>
      <c r="Y10" s="67"/>
      <c r="Z10" s="67"/>
      <c r="AA10" s="67"/>
      <c r="AB10" s="67"/>
      <c r="AC10" s="67"/>
      <c r="AD10" s="2"/>
      <c r="AE10" s="2"/>
      <c r="AF10" s="2"/>
      <c r="AG10" s="2"/>
      <c r="AH10" s="2"/>
      <c r="AI10" s="2"/>
      <c r="AJ10" s="2"/>
      <c r="AK10" s="2"/>
      <c r="AL10" s="67">
        <f>データ!$U$6</f>
        <v>1630</v>
      </c>
      <c r="AM10" s="67"/>
      <c r="AN10" s="67"/>
      <c r="AO10" s="67"/>
      <c r="AP10" s="67"/>
      <c r="AQ10" s="67"/>
      <c r="AR10" s="67"/>
      <c r="AS10" s="67"/>
      <c r="AT10" s="66">
        <f>データ!$V$6</f>
        <v>111</v>
      </c>
      <c r="AU10" s="66"/>
      <c r="AV10" s="66"/>
      <c r="AW10" s="66"/>
      <c r="AX10" s="66"/>
      <c r="AY10" s="66"/>
      <c r="AZ10" s="66"/>
      <c r="BA10" s="66"/>
      <c r="BB10" s="66">
        <f>データ!$W$6</f>
        <v>14.68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43</v>
      </c>
      <c r="O85" s="27" t="str">
        <f>データ!EN6</f>
        <v>【0.80】</v>
      </c>
    </row>
  </sheetData>
  <sheetProtection algorithmName="SHA-512" hashValue="GjVYKS6xknC0u9l8qcsDgRSdEJgxksxz0u6OJgT+aAgLGydn1sYMmvKSfO7PZ55gB8BRjdnpUujrrDLdfCmPOA==" saltValue="RFUHQQZJAG11K4Bopa1A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2020</v>
      </c>
      <c r="C6" s="34">
        <f t="shared" ref="C6:W6" si="3">C7</f>
        <v>103675</v>
      </c>
      <c r="D6" s="34">
        <f t="shared" si="3"/>
        <v>47</v>
      </c>
      <c r="E6" s="34">
        <f t="shared" si="3"/>
        <v>1</v>
      </c>
      <c r="F6" s="34">
        <f t="shared" si="3"/>
        <v>0</v>
      </c>
      <c r="G6" s="34">
        <f t="shared" si="3"/>
        <v>0</v>
      </c>
      <c r="H6" s="34" t="str">
        <f t="shared" si="3"/>
        <v>群馬県　神流町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94.44</v>
      </c>
      <c r="Q6" s="35">
        <f t="shared" si="3"/>
        <v>1650</v>
      </c>
      <c r="R6" s="35">
        <f t="shared" si="3"/>
        <v>1735</v>
      </c>
      <c r="S6" s="35">
        <f t="shared" si="3"/>
        <v>114.6</v>
      </c>
      <c r="T6" s="35">
        <f t="shared" si="3"/>
        <v>15.14</v>
      </c>
      <c r="U6" s="35">
        <f t="shared" si="3"/>
        <v>1630</v>
      </c>
      <c r="V6" s="35">
        <f t="shared" si="3"/>
        <v>111</v>
      </c>
      <c r="W6" s="35">
        <f t="shared" si="3"/>
        <v>14.68</v>
      </c>
      <c r="X6" s="36">
        <f>IF(X7="",NA(),X7)</f>
        <v>51.9</v>
      </c>
      <c r="Y6" s="36">
        <f t="shared" ref="Y6:AG6" si="4">IF(Y7="",NA(),Y7)</f>
        <v>49.08</v>
      </c>
      <c r="Z6" s="36">
        <f t="shared" si="4"/>
        <v>45.28</v>
      </c>
      <c r="AA6" s="36">
        <f t="shared" si="4"/>
        <v>36.58</v>
      </c>
      <c r="AB6" s="36">
        <f t="shared" si="4"/>
        <v>26.46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2251.04</v>
      </c>
      <c r="BF6" s="36">
        <f t="shared" ref="BF6:BN6" si="7">IF(BF7="",NA(),BF7)</f>
        <v>2526.63</v>
      </c>
      <c r="BG6" s="36">
        <f t="shared" si="7"/>
        <v>2989.2</v>
      </c>
      <c r="BH6" s="36">
        <f t="shared" si="7"/>
        <v>2746.17</v>
      </c>
      <c r="BI6" s="36">
        <f t="shared" si="7"/>
        <v>2875.41</v>
      </c>
      <c r="BJ6" s="36">
        <f t="shared" si="7"/>
        <v>1595.62</v>
      </c>
      <c r="BK6" s="36">
        <f t="shared" si="7"/>
        <v>1302.33</v>
      </c>
      <c r="BL6" s="36">
        <f t="shared" si="7"/>
        <v>1274.21</v>
      </c>
      <c r="BM6" s="36">
        <f t="shared" si="7"/>
        <v>1183.92</v>
      </c>
      <c r="BN6" s="36">
        <f t="shared" si="7"/>
        <v>1128.72</v>
      </c>
      <c r="BO6" s="35" t="str">
        <f>IF(BO7="","",IF(BO7="-","【-】","【"&amp;SUBSTITUTE(TEXT(BO7,"#,##0.00"),"-","△")&amp;"】"))</f>
        <v>【949.15】</v>
      </c>
      <c r="BP6" s="36">
        <f>IF(BP7="",NA(),BP7)</f>
        <v>32.619999999999997</v>
      </c>
      <c r="BQ6" s="36">
        <f t="shared" ref="BQ6:BY6" si="8">IF(BQ7="",NA(),BQ7)</f>
        <v>33.369999999999997</v>
      </c>
      <c r="BR6" s="36">
        <f t="shared" si="8"/>
        <v>27.27</v>
      </c>
      <c r="BS6" s="36">
        <f t="shared" si="8"/>
        <v>25.67</v>
      </c>
      <c r="BT6" s="36">
        <f t="shared" si="8"/>
        <v>23.22</v>
      </c>
      <c r="BU6" s="36">
        <f t="shared" si="8"/>
        <v>37.92</v>
      </c>
      <c r="BV6" s="36">
        <f t="shared" si="8"/>
        <v>40.89</v>
      </c>
      <c r="BW6" s="36">
        <f t="shared" si="8"/>
        <v>41.25</v>
      </c>
      <c r="BX6" s="36">
        <f t="shared" si="8"/>
        <v>42.5</v>
      </c>
      <c r="BY6" s="36">
        <f t="shared" si="8"/>
        <v>41.84</v>
      </c>
      <c r="BZ6" s="35" t="str">
        <f>IF(BZ7="","",IF(BZ7="-","【-】","【"&amp;SUBSTITUTE(TEXT(BZ7,"#,##0.00"),"-","△")&amp;"】"))</f>
        <v>【55.87】</v>
      </c>
      <c r="CA6" s="36">
        <f>IF(CA7="",NA(),CA7)</f>
        <v>315.8</v>
      </c>
      <c r="CB6" s="36">
        <f t="shared" ref="CB6:CJ6" si="9">IF(CB7="",NA(),CB7)</f>
        <v>326.32</v>
      </c>
      <c r="CC6" s="36">
        <f t="shared" si="9"/>
        <v>388.62</v>
      </c>
      <c r="CD6" s="36">
        <f t="shared" si="9"/>
        <v>438.5</v>
      </c>
      <c r="CE6" s="36">
        <f t="shared" si="9"/>
        <v>483.13</v>
      </c>
      <c r="CF6" s="36">
        <f t="shared" si="9"/>
        <v>423.18</v>
      </c>
      <c r="CG6" s="36">
        <f t="shared" si="9"/>
        <v>383.2</v>
      </c>
      <c r="CH6" s="36">
        <f t="shared" si="9"/>
        <v>383.25</v>
      </c>
      <c r="CI6" s="36">
        <f t="shared" si="9"/>
        <v>377.72</v>
      </c>
      <c r="CJ6" s="36">
        <f t="shared" si="9"/>
        <v>390.47</v>
      </c>
      <c r="CK6" s="35" t="str">
        <f>IF(CK7="","",IF(CK7="-","【-】","【"&amp;SUBSTITUTE(TEXT(CK7,"#,##0.00"),"-","△")&amp;"】"))</f>
        <v>【288.19】</v>
      </c>
      <c r="CL6" s="36">
        <f>IF(CL7="",NA(),CL7)</f>
        <v>28.12</v>
      </c>
      <c r="CM6" s="36">
        <f t="shared" ref="CM6:CU6" si="10">IF(CM7="",NA(),CM7)</f>
        <v>27.85</v>
      </c>
      <c r="CN6" s="36">
        <f t="shared" si="10"/>
        <v>26.4</v>
      </c>
      <c r="CO6" s="36">
        <f t="shared" si="10"/>
        <v>26.78</v>
      </c>
      <c r="CP6" s="36">
        <f t="shared" si="10"/>
        <v>24.21</v>
      </c>
      <c r="CQ6" s="36">
        <f t="shared" si="10"/>
        <v>46.9</v>
      </c>
      <c r="CR6" s="36">
        <f t="shared" si="10"/>
        <v>47.95</v>
      </c>
      <c r="CS6" s="36">
        <f t="shared" si="10"/>
        <v>48.26</v>
      </c>
      <c r="CT6" s="36">
        <f t="shared" si="10"/>
        <v>48.01</v>
      </c>
      <c r="CU6" s="36">
        <f t="shared" si="10"/>
        <v>49.08</v>
      </c>
      <c r="CV6" s="35" t="str">
        <f>IF(CV7="","",IF(CV7="-","【-】","【"&amp;SUBSTITUTE(TEXT(CV7,"#,##0.00"),"-","△")&amp;"】"))</f>
        <v>【56.31】</v>
      </c>
      <c r="CW6" s="36">
        <f>IF(CW7="",NA(),CW7)</f>
        <v>82.94</v>
      </c>
      <c r="CX6" s="36">
        <f t="shared" ref="CX6:DF6" si="11">IF(CX7="",NA(),CX7)</f>
        <v>83.14</v>
      </c>
      <c r="CY6" s="36">
        <f t="shared" si="11"/>
        <v>83.15</v>
      </c>
      <c r="CZ6" s="36">
        <f t="shared" si="11"/>
        <v>83.17</v>
      </c>
      <c r="DA6" s="36">
        <f t="shared" si="11"/>
        <v>83.17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2.68</v>
      </c>
      <c r="EE6" s="36">
        <f t="shared" ref="EE6:EM6" si="14">IF(EE7="",NA(),EE7)</f>
        <v>3.03</v>
      </c>
      <c r="EF6" s="36">
        <f t="shared" si="14"/>
        <v>0.5</v>
      </c>
      <c r="EG6" s="36">
        <f t="shared" si="14"/>
        <v>1.46</v>
      </c>
      <c r="EH6" s="36">
        <f t="shared" si="14"/>
        <v>0.89</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103675</v>
      </c>
      <c r="D7" s="38">
        <v>47</v>
      </c>
      <c r="E7" s="38">
        <v>1</v>
      </c>
      <c r="F7" s="38">
        <v>0</v>
      </c>
      <c r="G7" s="38">
        <v>0</v>
      </c>
      <c r="H7" s="38" t="s">
        <v>97</v>
      </c>
      <c r="I7" s="38" t="s">
        <v>98</v>
      </c>
      <c r="J7" s="38" t="s">
        <v>99</v>
      </c>
      <c r="K7" s="38" t="s">
        <v>100</v>
      </c>
      <c r="L7" s="38" t="s">
        <v>101</v>
      </c>
      <c r="M7" s="38" t="s">
        <v>102</v>
      </c>
      <c r="N7" s="39" t="s">
        <v>103</v>
      </c>
      <c r="O7" s="39" t="s">
        <v>104</v>
      </c>
      <c r="P7" s="39">
        <v>94.44</v>
      </c>
      <c r="Q7" s="39">
        <v>1650</v>
      </c>
      <c r="R7" s="39">
        <v>1735</v>
      </c>
      <c r="S7" s="39">
        <v>114.6</v>
      </c>
      <c r="T7" s="39">
        <v>15.14</v>
      </c>
      <c r="U7" s="39">
        <v>1630</v>
      </c>
      <c r="V7" s="39">
        <v>111</v>
      </c>
      <c r="W7" s="39">
        <v>14.68</v>
      </c>
      <c r="X7" s="39">
        <v>51.9</v>
      </c>
      <c r="Y7" s="39">
        <v>49.08</v>
      </c>
      <c r="Z7" s="39">
        <v>45.28</v>
      </c>
      <c r="AA7" s="39">
        <v>36.58</v>
      </c>
      <c r="AB7" s="39">
        <v>26.46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2251.04</v>
      </c>
      <c r="BF7" s="39">
        <v>2526.63</v>
      </c>
      <c r="BG7" s="39">
        <v>2989.2</v>
      </c>
      <c r="BH7" s="39">
        <v>2746.17</v>
      </c>
      <c r="BI7" s="39">
        <v>2875.41</v>
      </c>
      <c r="BJ7" s="39">
        <v>1595.62</v>
      </c>
      <c r="BK7" s="39">
        <v>1302.33</v>
      </c>
      <c r="BL7" s="39">
        <v>1274.21</v>
      </c>
      <c r="BM7" s="39">
        <v>1183.92</v>
      </c>
      <c r="BN7" s="39">
        <v>1128.72</v>
      </c>
      <c r="BO7" s="39">
        <v>949.15</v>
      </c>
      <c r="BP7" s="39">
        <v>32.619999999999997</v>
      </c>
      <c r="BQ7" s="39">
        <v>33.369999999999997</v>
      </c>
      <c r="BR7" s="39">
        <v>27.27</v>
      </c>
      <c r="BS7" s="39">
        <v>25.67</v>
      </c>
      <c r="BT7" s="39">
        <v>23.22</v>
      </c>
      <c r="BU7" s="39">
        <v>37.92</v>
      </c>
      <c r="BV7" s="39">
        <v>40.89</v>
      </c>
      <c r="BW7" s="39">
        <v>41.25</v>
      </c>
      <c r="BX7" s="39">
        <v>42.5</v>
      </c>
      <c r="BY7" s="39">
        <v>41.84</v>
      </c>
      <c r="BZ7" s="39">
        <v>55.87</v>
      </c>
      <c r="CA7" s="39">
        <v>315.8</v>
      </c>
      <c r="CB7" s="39">
        <v>326.32</v>
      </c>
      <c r="CC7" s="39">
        <v>388.62</v>
      </c>
      <c r="CD7" s="39">
        <v>438.5</v>
      </c>
      <c r="CE7" s="39">
        <v>483.13</v>
      </c>
      <c r="CF7" s="39">
        <v>423.18</v>
      </c>
      <c r="CG7" s="39">
        <v>383.2</v>
      </c>
      <c r="CH7" s="39">
        <v>383.25</v>
      </c>
      <c r="CI7" s="39">
        <v>377.72</v>
      </c>
      <c r="CJ7" s="39">
        <v>390.47</v>
      </c>
      <c r="CK7" s="39">
        <v>288.19</v>
      </c>
      <c r="CL7" s="39">
        <v>28.12</v>
      </c>
      <c r="CM7" s="39">
        <v>27.85</v>
      </c>
      <c r="CN7" s="39">
        <v>26.4</v>
      </c>
      <c r="CO7" s="39">
        <v>26.78</v>
      </c>
      <c r="CP7" s="39">
        <v>24.21</v>
      </c>
      <c r="CQ7" s="39">
        <v>46.9</v>
      </c>
      <c r="CR7" s="39">
        <v>47.95</v>
      </c>
      <c r="CS7" s="39">
        <v>48.26</v>
      </c>
      <c r="CT7" s="39">
        <v>48.01</v>
      </c>
      <c r="CU7" s="39">
        <v>49.08</v>
      </c>
      <c r="CV7" s="39">
        <v>56.31</v>
      </c>
      <c r="CW7" s="39">
        <v>82.94</v>
      </c>
      <c r="CX7" s="39">
        <v>83.14</v>
      </c>
      <c r="CY7" s="39">
        <v>83.15</v>
      </c>
      <c r="CZ7" s="39">
        <v>83.17</v>
      </c>
      <c r="DA7" s="39">
        <v>83.17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2.68</v>
      </c>
      <c r="EE7" s="39">
        <v>3.03</v>
      </c>
      <c r="EF7" s="39">
        <v>0.5</v>
      </c>
      <c r="EG7" s="39">
        <v>1.46</v>
      </c>
      <c r="EH7" s="39">
        <v>0.89</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110</v>
      </c>
    </row>
    <row r="12" spans="1:144" x14ac:dyDescent="0.2">
      <c r="B12">
        <v>1</v>
      </c>
      <c r="C12">
        <v>1</v>
      </c>
      <c r="D12">
        <v>1</v>
      </c>
      <c r="E12">
        <v>1</v>
      </c>
      <c r="F12">
        <v>2</v>
      </c>
      <c r="G12" t="s">
        <v>111</v>
      </c>
    </row>
    <row r="13" spans="1:144" x14ac:dyDescent="0.2">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2022-02-18T02:04:36Z</cp:lastPrinted>
  <dcterms:created xsi:type="dcterms:W3CDTF">2021-12-03T07:02:29Z</dcterms:created>
  <dcterms:modified xsi:type="dcterms:W3CDTF">2022-02-18T02:05:08Z</dcterms:modified>
  <cp:category/>
</cp:coreProperties>
</file>