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sakai-yoshinori\Desktop\7577622617_pack\"/>
    </mc:Choice>
  </mc:AlternateContent>
  <xr:revisionPtr revIDLastSave="0" documentId="13_ncr:1_{03D533E5-E9C5-40E2-AC6B-BD8A2E513394}" xr6:coauthVersionLast="36" xr6:coauthVersionMax="36" xr10:uidLastSave="{00000000-0000-0000-0000-000000000000}"/>
  <workbookProtection workbookAlgorithmName="SHA-512" workbookHashValue="bQBLAAJxgiuVHW6BlmH0fWP4x2hSCdlZSBi41iDARtj401fiBq/ZjHKM1or3vtyhiOyR1GwJlRrVr+uv4Dbydw==" workbookSaltValue="gm1oG/G3zP1qrNCss9JCf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AL10" i="4"/>
  <c r="W10" i="4"/>
  <c r="P10" i="4"/>
  <c r="I10" i="4"/>
  <c r="BB8" i="4"/>
  <c r="AT8" i="4"/>
  <c r="AL8" i="4"/>
  <c r="AD8" i="4"/>
  <c r="W8" i="4"/>
  <c r="P8" i="4"/>
  <c r="I8"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<sst xmlns="http://schemas.openxmlformats.org/spreadsheetml/2006/main" count="233" uniqueCount="118">
  <si>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</si>
  <si>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</si>
  <si>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</si>
  <si>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</si>
  <si>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</si>
  <si>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</si>
  <si>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</si>
  <si>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</si>
  <si>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</si>
  <si>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</si>
  <si>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</si>
  <si>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</si>
  <si>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</si>
  <si>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</si>
  <si>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</si>
  <si>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</si>
  <si>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</si>
  <si>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</si>
  <si>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</si>
  <si>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</si>
  <si>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</si>
  <si>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</si>
  <si>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</si>
  <si>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</si>
  <si>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</si>
  <si>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</si>
  <si>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</si>
  <si>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</si>
  <si>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</si>
  <si>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</si>
  <si>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</si>
  <si>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</si>
  <si>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</si>
  <si>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</si>
  <si>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</si>
  <si>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</si>
  <si>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</si>
  <si>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</si>
  <si>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</si>
  <si>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</si>
  <si>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</si>
  <si>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</si>
  <si>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</si>
  <si>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</si>
  <si>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</si>
  <si>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</si>
  <si>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</si>
  <si>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</si>
  <si>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</si>
  <si>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</si>
  <si>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</si>
  <si>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</si>
  <si>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</si>
  <si>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</si>
  <si>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</si>
  <si>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</si>
  <si>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</si>
  <si>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</si>
  <si>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</si>
  <si>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</si>
  <si>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</si>
  <si>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</si>
  <si>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</si>
  <si>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</si>
  <si>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</si>
  <si>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</si>
  <si>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</si>
  <si>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</si>
  <si>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</si>
  <si>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</si>
  <si>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</si>
  <si>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</si>
  <si>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</si>
  <si>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</si>
  <si>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</si>
  <si>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</si>
  <si>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</si>
  <si>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</si>
  <si>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</si>
  <si>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</si>
  <si>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</si>
  <si>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</si>
  <si>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</si>
  <si>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</si>
  <si>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</si>
  <si>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</si>
  <si>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</si>
  <si>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</si>
  <si>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</si>
  <si>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</si>
  <si>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</si>
  <si>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</si>
  <si>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</si>
  <si>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</si>
  <si>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</si>
  <si>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</si>
  <si>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</si>
  <si>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</si>
  <si>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</si>
  <si>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</si>
  <si>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</si>
  <si>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</si>
  <si>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</si>
  <si>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</si>
  <si>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</si>
  <si>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</si>
  <si>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</si>
  <si>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</si>
  <si>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</si>
  <si>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</si>
  <si>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</si>
  <si>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</si>
  <si>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</si>
  <si>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</si>
  <si>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</si>
  <si>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(1)分析結果
・平成27年度から更新時期を迎えた管路の更新を実施している。
(2)現状や背景、課題
・老朽化による漏水箇所の修繕や計画的な老朽管の更新を継続して実施する必要がある。</t>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</si>
  <si>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てきたが給水人口の減少が進み、今後は給水収益の減少により厳しい経営状態が続くことが予想される。こうした状況を踏まえて、更なる経費節減や老朽管の計画的な更新に取組みながら、健全かつ効率的な経営に努めていく必要がある。また他の簡易水道事業（法適用）との経営統合も含めて公営企業会計適用に向けて検討する必要がある。</t>
    <phoneticPr fontId="4"/>
  </si>
  <si>
    <t>(1)分析結果
・収益的収支比率は、100％未満であり赤字収支となっている。若干ではあるが右肩上がりの傾向ではあるものの給水人口とともに料金収入も減少し収支比率の改善が課題となっている。
・企業債残高対給水収益比率は、類似団体と比較してかなり低い数値であり継続的な投資規模で推移している。
・料金回収率は、類似団体平均を下回ってしまい、繰出基準に定める事由以外の繰出金によって収入不足を賄うことに依存している状況といえる。給水収益の減少のなか経営健全化のため費用削減等が求められる。
・給水原価は、類似団体平均を下回っているものの令和2年度には委託業務費用の増加により大きく上昇しており維持管理費の費用削減等経営改善が求められる。
・施設利用率は、類似団体平均を上回っているものの平成24年度から減少傾向にありダウンサイジング等の検討が必要となっている。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・施設利用率、有収率いずれの指標も、類似団体平均を上回っており、適正かつ効率的な稼働状況である。</t>
    <rPh sb="38" eb="40">
      <t>ジャッカン</t>
    </rPh>
    <rPh sb="45" eb="47">
      <t>ミギカタ</t>
    </rPh>
    <rPh sb="47" eb="48">
      <t>ア</t>
    </rPh>
    <rPh sb="51" eb="53">
      <t>ケイコウ</t>
    </rPh>
    <rPh sb="60" eb="62">
      <t>キュウスイ</t>
    </rPh>
    <rPh sb="62" eb="64">
      <t>ジンコウ</t>
    </rPh>
    <rPh sb="160" eb="161">
      <t>シタ</t>
    </rPh>
    <rPh sb="168" eb="170">
      <t>クリダ</t>
    </rPh>
    <rPh sb="170" eb="172">
      <t>キジュン</t>
    </rPh>
    <rPh sb="173" eb="174">
      <t>サダ</t>
    </rPh>
    <rPh sb="176" eb="178">
      <t>ジユウ</t>
    </rPh>
    <rPh sb="178" eb="180">
      <t>イガイ</t>
    </rPh>
    <rPh sb="181" eb="183">
      <t>クリダ</t>
    </rPh>
    <rPh sb="183" eb="184">
      <t>キン</t>
    </rPh>
    <rPh sb="188" eb="190">
      <t>シュウニュウ</t>
    </rPh>
    <rPh sb="190" eb="192">
      <t>フソク</t>
    </rPh>
    <rPh sb="193" eb="194">
      <t>マカナ</t>
    </rPh>
    <rPh sb="198" eb="200">
      <t>イゾン</t>
    </rPh>
    <rPh sb="204" eb="206">
      <t>ジョウキョウ</t>
    </rPh>
    <rPh sb="265" eb="267">
      <t>レイワ</t>
    </rPh>
    <rPh sb="268" eb="270">
      <t>ネンド</t>
    </rPh>
    <rPh sb="272" eb="274">
      <t>イタク</t>
    </rPh>
    <rPh sb="274" eb="276">
      <t>ギョウム</t>
    </rPh>
    <rPh sb="276" eb="278">
      <t>ヒヨウ</t>
    </rPh>
    <rPh sb="279" eb="281">
      <t>ゾウカ</t>
    </rPh>
    <rPh sb="284" eb="285">
      <t>オオ</t>
    </rPh>
    <rPh sb="287" eb="289">
      <t>ジョウショウ</t>
    </rPh>
    <rPh sb="293" eb="295">
      <t>イジ</t>
    </rPh>
    <rPh sb="295" eb="298">
      <t>カンリヒ</t>
    </rPh>
    <rPh sb="303" eb="30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</si>
</sst>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0.62</c:v>
                </c:pt>
                <c:pt idx="2">
                  <c:v>0.54</c:v>
                </c:pt>
                <c:pt idx="3">
                  <c:v>0.26</c:v>
                </c:pt>
                <c:pt idx="4">
                  <c:v>0.96</c:v>
                </c:pt>
              </c:numCache>
            </c:numRef>
          </c:val>
          <c:extLst>
            <c:ext xmlns:c16="http://schemas.microsoft.com/office/drawing/2014/chart" uri="{C3380CC4-5D6E-409C-BE32-E72D297353CC}">
              <c16:uniqueId val="{00000000-2D8F-4CB2-BE1D-5FC04B979C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2D8F-4CB2-BE1D-5FC04B979C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62.52</c:v>
                </c:pt>
                <c:pt idx="1">
                  <c:v>60.25</c:v>
                </c:pt>
                <c:pt idx="2">
                  <c:v>58.28</c:v>
                </c:pt>
                <c:pt idx="3">
                  <c:v>56.05</c:v>
                </c:pt>
                <c:pt idx="4">
                  <c:v>54.39</c:v>
                </c:pt>
              </c:numCache>
            </c:numRef>
          </c:val>
          <c:extLst>
            <c:ext xmlns:c16="http://schemas.microsoft.com/office/drawing/2014/chart" uri="{C3380CC4-5D6E-409C-BE32-E72D297353CC}">
              <c16:uniqueId val="{00000000-38FE-4D6B-BFDD-7A079881DD4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38FE-4D6B-BFDD-7A079881DD4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c:v>
                </c:pt>
                <c:pt idx="1">
                  <c:v>95</c:v>
                </c:pt>
                <c:pt idx="2">
                  <c:v>95</c:v>
                </c:pt>
                <c:pt idx="3">
                  <c:v>95</c:v>
                </c:pt>
                <c:pt idx="4">
                  <c:v>95</c:v>
                </c:pt>
              </c:numCache>
            </c:numRef>
          </c:val>
          <c:extLst>
            <c:ext xmlns:c16="http://schemas.microsoft.com/office/drawing/2014/chart" uri="{C3380CC4-5D6E-409C-BE32-E72D297353CC}">
              <c16:uniqueId val="{00000000-EE46-444C-AB53-5953A2038A0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EE46-444C-AB53-5953A2038A0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83.87</c:v>
                </c:pt>
                <c:pt idx="1">
                  <c:v>87.43</c:v>
                </c:pt>
                <c:pt idx="2">
                  <c:v>87.62</c:v>
                </c:pt>
                <c:pt idx="3">
                  <c:v>85.26</c:v>
                </c:pt>
                <c:pt idx="4">
                  <c:v>87.14</c:v>
                </c:pt>
              </c:numCache>
            </c:numRef>
          </c:val>
          <c:extLst>
            <c:ext xmlns:c16="http://schemas.microsoft.com/office/drawing/2014/chart" uri="{C3380CC4-5D6E-409C-BE32-E72D297353CC}">
              <c16:uniqueId val="{00000000-5991-4CD1-9697-B7A36C496AB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991-4CD1-9697-B7A36C496AB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E-4310-805D-E40C2FD78B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E-4310-805D-E40C2FD78B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5-4832-8A5E-BFA08B8199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5-4832-8A5E-BFA08B8199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B1-475C-86F5-7E687C5D646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B1-475C-86F5-7E687C5D646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F-428A-A967-15F7C9C887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F-428A-A967-15F7C9C887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335.53</c:v>
                </c:pt>
                <c:pt idx="1">
                  <c:v>324.23</c:v>
                </c:pt>
                <c:pt idx="2">
                  <c:v>323</c:v>
                </c:pt>
                <c:pt idx="3">
                  <c:v>347.92</c:v>
                </c:pt>
                <c:pt idx="4">
                  <c:v>319.52999999999997</c:v>
                </c:pt>
              </c:numCache>
            </c:numRef>
          </c:val>
          <c:extLst>
            <c:ext xmlns:c16="http://schemas.microsoft.com/office/drawing/2014/chart" uri="{C3380CC4-5D6E-409C-BE32-E72D297353CC}">
              <c16:uniqueId val="{00000000-0AFC-4899-9DB6-DD945CEBF8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0AFC-4899-9DB6-DD945CEBF8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47.85</c:v>
                </c:pt>
                <c:pt idx="1">
                  <c:v>49.54</c:v>
                </c:pt>
                <c:pt idx="2">
                  <c:v>47.86</c:v>
                </c:pt>
                <c:pt idx="3">
                  <c:v>47.83</c:v>
                </c:pt>
                <c:pt idx="4">
                  <c:v>40.54</c:v>
                </c:pt>
              </c:numCache>
            </c:numRef>
          </c:val>
          <c:extLst>
            <c:ext xmlns:c16="http://schemas.microsoft.com/office/drawing/2014/chart" uri="{C3380CC4-5D6E-409C-BE32-E72D297353CC}">
              <c16:uniqueId val="{00000000-FCB1-439A-A6AE-C8681CCD8F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CB1-439A-A6AE-C8681CCD8F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298.17</c:v>
                </c:pt>
                <c:pt idx="1">
                  <c:v>290.8</c:v>
                </c:pt>
                <c:pt idx="2">
                  <c:v>291.13</c:v>
                </c:pt>
                <c:pt idx="3">
                  <c:v>295.54000000000002</c:v>
                </c:pt>
                <c:pt idx="4">
                  <c:v>345.37</c:v>
                </c:pt>
              </c:numCache>
            </c:numRef>
          </c:val>
          <c:extLst>
            <c:ext xmlns:c16="http://schemas.microsoft.com/office/drawing/2014/chart" uri="{C3380CC4-5D6E-409C-BE32-E72D297353CC}">
              <c16:uniqueId val="{00000000-1710-4A69-9E41-2074084D4C6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1710-4A69-9E41-2074084D4C6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中之条町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15553</v>
      </c>
      <c r="AM8" s="73"/>
      <c r="AN8" s="73"/>
      <c r="AO8" s="73"/>
      <c r="AP8" s="73"/>
      <c r="AQ8" s="73"/>
      <c r="AR8" s="73"/>
      <c r="AS8" s="73"/>
      <c r="AT8" s="72">
        <f>データ!$S$6</f>
        <v>439.28</v>
      </c>
      <c r="AU8" s="72"/>
      <c r="AV8" s="72"/>
      <c r="AW8" s="72"/>
      <c r="AX8" s="72"/>
      <c r="AY8" s="72"/>
      <c r="AZ8" s="72"/>
      <c r="BA8" s="72"/>
      <c r="BB8" s="72">
        <f>データ!$T$6</f>
        <v>35.409999999999997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6.29</v>
      </c>
      <c r="Q10" s="72"/>
      <c r="R10" s="72"/>
      <c r="S10" s="72"/>
      <c r="T10" s="72"/>
      <c r="U10" s="72"/>
      <c r="V10" s="72"/>
      <c r="W10" s="73">
        <f>データ!$Q$6</f>
        <v>3074</v>
      </c>
      <c r="X10" s="73"/>
      <c r="Y10" s="73"/>
      <c r="Z10" s="73"/>
      <c r="AA10" s="73"/>
      <c r="AB10" s="73"/>
      <c r="AC10" s="73"/>
      <c r="AD10" s="2"/>
      <c r="AE10" s="2"/>
      <c r="AF10" s="2"/>
      <c r="AG10" s="2"/>
      <c r="AH10" s="2"/>
      <c r="AI10" s="2"/>
      <c r="AJ10" s="2"/>
      <c r="AK10" s="2"/>
      <c r="AL10" s="73">
        <f>データ!$U$6</f>
        <v>969</v>
      </c>
      <c r="AM10" s="73"/>
      <c r="AN10" s="73"/>
      <c r="AO10" s="73"/>
      <c r="AP10" s="73"/>
      <c r="AQ10" s="73"/>
      <c r="AR10" s="73"/>
      <c r="AS10" s="73"/>
      <c r="AT10" s="72">
        <f>データ!$V$6</f>
        <v>0.9</v>
      </c>
      <c r="AU10" s="72"/>
      <c r="AV10" s="72"/>
      <c r="AW10" s="72"/>
      <c r="AX10" s="72"/>
      <c r="AY10" s="72"/>
      <c r="AZ10" s="72"/>
      <c r="BA10" s="72"/>
      <c r="BB10" s="72">
        <f>データ!$W$6</f>
        <v>1076.67</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117</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9ksKMYy+8hs0tsEgi6t/9TZLd1VNqfO2u8YKt2rhMjQmczyY28KFVLQWL69dITUX3BFHhSjcmtxNnrfklvdtPA==" saltValue="lt3LltDIF0ouCsX2uS0C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104213</v>
      </c>
      <c r="D6" s="34">
        <f t="shared" si="3"/>
        <v>47</v>
      </c>
      <c r="E6" s="34">
        <f t="shared" si="3"/>
        <v>1</v>
      </c>
      <c r="F6" s="34">
        <f t="shared" si="3"/>
        <v>0</v>
      </c>
      <c r="G6" s="34">
        <f t="shared" si="3"/>
        <v>0</v>
      </c>
      <c r="H6" s="34" t="str">
        <f t="shared" si="3"/>
        <v>群馬県　中之条町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6.29</v>
      </c>
      <c r="Q6" s="35">
        <f t="shared" si="3"/>
        <v>3074</v>
      </c>
      <c r="R6" s="35">
        <f t="shared" si="3"/>
        <v>15553</v>
      </c>
      <c r="S6" s="35">
        <f t="shared" si="3"/>
        <v>439.28</v>
      </c>
      <c r="T6" s="35">
        <f t="shared" si="3"/>
        <v>35.409999999999997</v>
      </c>
      <c r="U6" s="35">
        <f t="shared" si="3"/>
        <v>969</v>
      </c>
      <c r="V6" s="35">
        <f t="shared" si="3"/>
        <v>0.9</v>
      </c>
      <c r="W6" s="35">
        <f t="shared" si="3"/>
        <v>1076.67</v>
      </c>
      <c r="X6" s="36">
        <f>IF(X7="",NA(),X7)</f>
        <v>83.87</v>
      </c>
      <c r="Y6" s="36">
        <f t="shared" ref="Y6:AG6" si="4">IF(Y7="",NA(),Y7)</f>
        <v>87.43</v>
      </c>
      <c r="Z6" s="36">
        <f t="shared" si="4"/>
        <v>87.62</v>
      </c>
      <c r="AA6" s="36">
        <f t="shared" si="4"/>
        <v>85.26</v>
      </c>
      <c r="AB6" s="36">
        <f t="shared" si="4"/>
        <v>87.14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335.53</v>
      </c>
      <c r="BF6" s="36">
        <f t="shared" ref="BF6:BN6" si="7">IF(BF7="",NA(),BF7)</f>
        <v>324.23</v>
      </c>
      <c r="BG6" s="36">
        <f t="shared" si="7"/>
        <v>323</v>
      </c>
      <c r="BH6" s="36">
        <f t="shared" si="7"/>
        <v>347.92</v>
      </c>
      <c r="BI6" s="36">
        <f t="shared" si="7"/>
        <v>319.52999999999997</v>
      </c>
      <c r="BJ6" s="36">
        <f t="shared" si="7"/>
        <v>1595.62</v>
      </c>
      <c r="BK6" s="36">
        <f t="shared" si="7"/>
        <v>1302.33</v>
      </c>
      <c r="BL6" s="36">
        <f t="shared" si="7"/>
        <v>1274.21</v>
      </c>
      <c r="BM6" s="36">
        <f t="shared" si="7"/>
        <v>1183.92</v>
      </c>
      <c r="BN6" s="36">
        <f t="shared" si="7"/>
        <v>1128.72</v>
      </c>
      <c r="BO6" s="35" t="str">
        <f>IF(BO7="","",IF(BO7="-","【-】","【"&amp;SUBSTITUTE(TEXT(BO7,"#,##0.00"),"-","△")&amp;"】"))</f>
        <v>【949.15】</v>
      </c>
      <c r="BP6" s="36">
        <f>IF(BP7="",NA(),BP7)</f>
        <v>47.85</v>
      </c>
      <c r="BQ6" s="36">
        <f t="shared" ref="BQ6:BY6" si="8">IF(BQ7="",NA(),BQ7)</f>
        <v>49.54</v>
      </c>
      <c r="BR6" s="36">
        <f t="shared" si="8"/>
        <v>47.86</v>
      </c>
      <c r="BS6" s="36">
        <f t="shared" si="8"/>
        <v>47.83</v>
      </c>
      <c r="BT6" s="36">
        <f t="shared" si="8"/>
        <v>40.54</v>
      </c>
      <c r="BU6" s="36">
        <f t="shared" si="8"/>
        <v>37.92</v>
      </c>
      <c r="BV6" s="36">
        <f t="shared" si="8"/>
        <v>40.89</v>
      </c>
      <c r="BW6" s="36">
        <f t="shared" si="8"/>
        <v>41.25</v>
      </c>
      <c r="BX6" s="36">
        <f t="shared" si="8"/>
        <v>42.5</v>
      </c>
      <c r="BY6" s="36">
        <f t="shared" si="8"/>
        <v>41.84</v>
      </c>
      <c r="BZ6" s="35" t="str">
        <f>IF(BZ7="","",IF(BZ7="-","【-】","【"&amp;SUBSTITUTE(TEXT(BZ7,"#,##0.00"),"-","△")&amp;"】"))</f>
        <v>【55.87】</v>
      </c>
      <c r="CA6" s="36">
        <f>IF(CA7="",NA(),CA7)</f>
        <v>298.17</v>
      </c>
      <c r="CB6" s="36">
        <f t="shared" ref="CB6:CJ6" si="9">IF(CB7="",NA(),CB7)</f>
        <v>290.8</v>
      </c>
      <c r="CC6" s="36">
        <f t="shared" si="9"/>
        <v>291.13</v>
      </c>
      <c r="CD6" s="36">
        <f t="shared" si="9"/>
        <v>295.54000000000002</v>
      </c>
      <c r="CE6" s="36">
        <f t="shared" si="9"/>
        <v>345.37</v>
      </c>
      <c r="CF6" s="36">
        <f t="shared" si="9"/>
        <v>423.18</v>
      </c>
      <c r="CG6" s="36">
        <f t="shared" si="9"/>
        <v>383.2</v>
      </c>
      <c r="CH6" s="36">
        <f t="shared" si="9"/>
        <v>383.25</v>
      </c>
      <c r="CI6" s="36">
        <f t="shared" si="9"/>
        <v>377.72</v>
      </c>
      <c r="CJ6" s="36">
        <f t="shared" si="9"/>
        <v>390.47</v>
      </c>
      <c r="CK6" s="35" t="str">
        <f>IF(CK7="","",IF(CK7="-","【-】","【"&amp;SUBSTITUTE(TEXT(CK7,"#,##0.00"),"-","△")&amp;"】"))</f>
        <v>【288.19】</v>
      </c>
      <c r="CL6" s="36">
        <f>IF(CL7="",NA(),CL7)</f>
        <v>62.52</v>
      </c>
      <c r="CM6" s="36">
        <f t="shared" ref="CM6:CU6" si="10">IF(CM7="",NA(),CM7)</f>
        <v>60.25</v>
      </c>
      <c r="CN6" s="36">
        <f t="shared" si="10"/>
        <v>58.28</v>
      </c>
      <c r="CO6" s="36">
        <f t="shared" si="10"/>
        <v>56.05</v>
      </c>
      <c r="CP6" s="36">
        <f t="shared" si="10"/>
        <v>54.39</v>
      </c>
      <c r="CQ6" s="36">
        <f t="shared" si="10"/>
        <v>46.9</v>
      </c>
      <c r="CR6" s="36">
        <f t="shared" si="10"/>
        <v>47.95</v>
      </c>
      <c r="CS6" s="36">
        <f t="shared" si="10"/>
        <v>48.26</v>
      </c>
      <c r="CT6" s="36">
        <f t="shared" si="10"/>
        <v>48.01</v>
      </c>
      <c r="CU6" s="36">
        <f t="shared" si="10"/>
        <v>49.08</v>
      </c>
      <c r="CV6" s="35" t="str">
        <f>IF(CV7="","",IF(CV7="-","【-】","【"&amp;SUBSTITUTE(TEXT(CV7,"#,##0.00"),"-","△")&amp;"】"))</f>
        <v>【56.31】</v>
      </c>
      <c r="CW6" s="36">
        <f>IF(CW7="",NA(),CW7)</f>
        <v>95</v>
      </c>
      <c r="CX6" s="36">
        <f t="shared" ref="CX6:DF6" si="11">IF(CX7="",NA(),CX7)</f>
        <v>95</v>
      </c>
      <c r="CY6" s="36">
        <f t="shared" si="11"/>
        <v>95</v>
      </c>
      <c r="CZ6" s="36">
        <f t="shared" si="11"/>
        <v>95</v>
      </c>
      <c r="DA6" s="36">
        <f t="shared" si="11"/>
        <v>95</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0.28000000000000003</v>
      </c>
      <c r="EE6" s="36">
        <f t="shared" ref="EE6:EM6" si="14">IF(EE7="",NA(),EE7)</f>
        <v>0.62</v>
      </c>
      <c r="EF6" s="36">
        <f t="shared" si="14"/>
        <v>0.54</v>
      </c>
      <c r="EG6" s="36">
        <f t="shared" si="14"/>
        <v>0.26</v>
      </c>
      <c r="EH6" s="36">
        <f t="shared" si="14"/>
        <v>0.96</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104213</v>
      </c>
      <c r="D7" s="38">
        <v>47</v>
      </c>
      <c r="E7" s="38">
        <v>1</v>
      </c>
      <c r="F7" s="38">
        <v>0</v>
      </c>
      <c r="G7" s="38">
        <v>0</v>
      </c>
      <c r="H7" s="38" t="s">
        <v>96</v>
      </c>
      <c r="I7" s="38" t="s">
        <v>97</v>
      </c>
      <c r="J7" s="38" t="s">
        <v>98</v>
      </c>
      <c r="K7" s="38" t="s">
        <v>99</v>
      </c>
      <c r="L7" s="38" t="s">
        <v>100</v>
      </c>
      <c r="M7" s="38" t="s">
        <v>101</v>
      </c>
      <c r="N7" s="39" t="s">
        <v>102</v>
      </c>
      <c r="O7" s="39" t="s">
        <v>103</v>
      </c>
      <c r="P7" s="39">
        <v>6.29</v>
      </c>
      <c r="Q7" s="39">
        <v>3074</v>
      </c>
      <c r="R7" s="39">
        <v>15553</v>
      </c>
      <c r="S7" s="39">
        <v>439.28</v>
      </c>
      <c r="T7" s="39">
        <v>35.409999999999997</v>
      </c>
      <c r="U7" s="39">
        <v>969</v>
      </c>
      <c r="V7" s="39">
        <v>0.9</v>
      </c>
      <c r="W7" s="39">
        <v>1076.67</v>
      </c>
      <c r="X7" s="39">
        <v>83.87</v>
      </c>
      <c r="Y7" s="39">
        <v>87.43</v>
      </c>
      <c r="Z7" s="39">
        <v>87.62</v>
      </c>
      <c r="AA7" s="39">
        <v>85.26</v>
      </c>
      <c r="AB7" s="39">
        <v>87.14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335.53</v>
      </c>
      <c r="BF7" s="39">
        <v>324.23</v>
      </c>
      <c r="BG7" s="39">
        <v>323</v>
      </c>
      <c r="BH7" s="39">
        <v>347.92</v>
      </c>
      <c r="BI7" s="39">
        <v>319.52999999999997</v>
      </c>
      <c r="BJ7" s="39">
        <v>1595.62</v>
      </c>
      <c r="BK7" s="39">
        <v>1302.33</v>
      </c>
      <c r="BL7" s="39">
        <v>1274.21</v>
      </c>
      <c r="BM7" s="39">
        <v>1183.92</v>
      </c>
      <c r="BN7" s="39">
        <v>1128.72</v>
      </c>
      <c r="BO7" s="39">
        <v>949.15</v>
      </c>
      <c r="BP7" s="39">
        <v>47.85</v>
      </c>
      <c r="BQ7" s="39">
        <v>49.54</v>
      </c>
      <c r="BR7" s="39">
        <v>47.86</v>
      </c>
      <c r="BS7" s="39">
        <v>47.83</v>
      </c>
      <c r="BT7" s="39">
        <v>40.54</v>
      </c>
      <c r="BU7" s="39">
        <v>37.92</v>
      </c>
      <c r="BV7" s="39">
        <v>40.89</v>
      </c>
      <c r="BW7" s="39">
        <v>41.25</v>
      </c>
      <c r="BX7" s="39">
        <v>42.5</v>
      </c>
      <c r="BY7" s="39">
        <v>41.84</v>
      </c>
      <c r="BZ7" s="39">
        <v>55.87</v>
      </c>
      <c r="CA7" s="39">
        <v>298.17</v>
      </c>
      <c r="CB7" s="39">
        <v>290.8</v>
      </c>
      <c r="CC7" s="39">
        <v>291.13</v>
      </c>
      <c r="CD7" s="39">
        <v>295.54000000000002</v>
      </c>
      <c r="CE7" s="39">
        <v>345.37</v>
      </c>
      <c r="CF7" s="39">
        <v>423.18</v>
      </c>
      <c r="CG7" s="39">
        <v>383.2</v>
      </c>
      <c r="CH7" s="39">
        <v>383.25</v>
      </c>
      <c r="CI7" s="39">
        <v>377.72</v>
      </c>
      <c r="CJ7" s="39">
        <v>390.47</v>
      </c>
      <c r="CK7" s="39">
        <v>288.19</v>
      </c>
      <c r="CL7" s="39">
        <v>62.52</v>
      </c>
      <c r="CM7" s="39">
        <v>60.25</v>
      </c>
      <c r="CN7" s="39">
        <v>58.28</v>
      </c>
      <c r="CO7" s="39">
        <v>56.05</v>
      </c>
      <c r="CP7" s="39">
        <v>54.39</v>
      </c>
      <c r="CQ7" s="39">
        <v>46.9</v>
      </c>
      <c r="CR7" s="39">
        <v>47.95</v>
      </c>
      <c r="CS7" s="39">
        <v>48.26</v>
      </c>
      <c r="CT7" s="39">
        <v>48.01</v>
      </c>
      <c r="CU7" s="39">
        <v>49.08</v>
      </c>
      <c r="CV7" s="39">
        <v>56.31</v>
      </c>
      <c r="CW7" s="39">
        <v>95</v>
      </c>
      <c r="CX7" s="39">
        <v>95</v>
      </c>
      <c r="CY7" s="39">
        <v>95</v>
      </c>
      <c r="CZ7" s="39">
        <v>95</v>
      </c>
      <c r="DA7" s="39">
        <v>95</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0.28000000000000003</v>
      </c>
      <c r="EE7" s="39">
        <v>0.62</v>
      </c>
      <c r="EF7" s="39">
        <v>0.54</v>
      </c>
      <c r="EG7" s="39">
        <v>0.26</v>
      </c>
      <c r="EH7" s="39">
        <v>0.96</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2022-02-22T04:55:50Z</cp:lastPrinted>
  <dcterms:created xsi:type="dcterms:W3CDTF">2021-12-03T07:02:31Z</dcterms:created>
  <dcterms:modified xsi:type="dcterms:W3CDTF">2022-02-22T04:55:53Z</dcterms:modified>
  <cp:category/>
</cp:coreProperties>
</file>