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10.1.36.23\地方債係\210-公営企業決算調査\07経営比較分析表\R03（R2決算）\04 各団体回答\○21_長野原町\"/>
    </mc:Choice>
  </mc:AlternateContent>
  <xr:revisionPtr revIDLastSave="0" documentId="13_ncr:1_{A7252C35-96DB-4A28-9B5C-E11EAE5B6019}" xr6:coauthVersionLast="36" xr6:coauthVersionMax="36" xr10:uidLastSave="{00000000-0000-0000-0000-000000000000}"/>
  <workbookProtection workbookAlgorithmName="SHA-512" workbookHashValue="YyGisKikBLVxNhAh/YnX/M2h+yXHMWg8sojUN3hOQnjYp6wGHYaV2I1q5+ObSUlh+APbjpAK+T8BidMRdDlggA==" workbookSaltValue="d4VAMgEd68cfce2ds6tS3w==" workbookSpinCount="100000" lockStructure="1"/>
  <bookViews>
    <workbookView xWindow="0" yWindow="0" windowWidth="19200" windowHeight="694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BB8" i="4" s="1"/>
  <c r="S6" i="5"/>
  <c r="AT8" i="4" s="1"/>
  <c r="R6" i="5"/>
  <c r="Q6" i="5"/>
  <c r="W10" i="4" s="1"/>
  <c r="P6" i="5"/>
  <c r="O6" i="5"/>
  <c r="I10" i="4" s="1"/>
  <c r="N6" i="5"/>
  <c r="B10" i="4" s="1"/>
  <c r="M6" i="5"/>
  <c r="L6" i="5"/>
  <c r="W8" i="4" s="1"/>
  <c r="K6" i="5"/>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BB10" i="4"/>
  <c r="AL10" i="4"/>
  <c r="P10" i="4"/>
  <c r="AL8" i="4"/>
  <c r="AD8" i="4"/>
  <c r="P8" i="4"/>
  <c r="B6" i="4"/>
</calcChain>
</file>

<file path=xl/sharedStrings.xml><?xml version="1.0" encoding="utf-8"?>
<sst xmlns="http://schemas.openxmlformats.org/spreadsheetml/2006/main" count="281" uniqueCount="118">
  <si>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</si>
  <si>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</si>
  <si>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</si>
  <si>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</si>
  <si>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</si>
  <si>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</si>
  <si>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</si>
  <si>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</si>
  <si>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</si>
  <si>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</si>
  <si>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</si>
  <si>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</si>
  <si>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</si>
  <si>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</si>
  <si>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</si>
  <si>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</si>
  <si>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</si>
  <si>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</si>
  <si>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</si>
  <si>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</si>
  <si>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</si>
  <si>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</si>
  <si>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</si>
  <si>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</si>
  <si>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</si>
  <si>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</si>
  <si>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</si>
  <si>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</si>
  <si>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</si>
  <si>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</si>
  <si>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</si>
  <si>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</si>
  <si>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</si>
  <si>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</si>
  <si>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</si>
  <si>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</si>
  <si>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</si>
  <si>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</si>
  <si>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</si>
  <si>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</si>
  <si>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</si>
  <si>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</si>
  <si>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</si>
  <si>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</si>
  <si>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</si>
  <si>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</si>
  <si>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</si>
  <si>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</si>
  <si>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</si>
  <si>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</si>
  <si>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</si>
  <si>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</si>
  <si>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</si>
  <si>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</si>
  <si>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</si>
  <si>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</si>
  <si>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</si>
  <si>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</si>
  <si>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</si>
  <si>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</si>
  <si>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</si>
  <si>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</si>
  <si>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</si>
  <si>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</si>
  <si>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</si>
  <si>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</si>
  <si>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</si>
  <si>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</si>
  <si>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</si>
  <si>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</si>
  <si>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</si>
  <si>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</si>
  <si>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</si>
  <si>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</si>
  <si>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</si>
  <si>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</si>
  <si>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</si>
  <si>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</si>
  <si>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</si>
  <si>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</si>
  <si>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</si>
  <si>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</si>
  <si>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</si>
  <si>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</si>
  <si>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</si>
  <si>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</si>
  <si>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</si>
  <si>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</si>
  <si>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</si>
  <si>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</si>
  <si>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</si>
  <si>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</si>
  <si>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</si>
  <si>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</si>
  <si>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</si>
  <si>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</si>
  <si>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長野原町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</si>
  <si>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</si>
  <si>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</si>
  <si>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</si>
  <si>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</si>
  <si>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</si>
  <si>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</si>
  <si>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</si>
  <si>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</si>
  <si>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</si>
  <si>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</si>
  <si>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</si>
  <si>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</si>
  <si>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</si>
  <si>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</si>
  <si>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</si>
  <si>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</si>
  <si>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</si>
  <si>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</si>
  <si>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老朽化の状況については、法非適用事業のため、固定資産台帳が整備されておらず、法定耐用年数以上の管路がどれだけあるのか不明です。ただし、八ッ場ダム建設における生活再建事業により、水没地区へ給配水する管路や水道施設・設備を整備しており、比較的新しい施設が多い状況となっています。八ッ場ダム関連事業に該当していない地区については、経営戦略の策定を予定しており、アセットマネジメントの導入により計画的な管路の布設替えを実施したいと考えています。</t>
    <phoneticPr fontId="4"/>
  </si>
  <si>
    <t>この事業については、企業債残高が類似団体平均以下ですが、今後も起債償還時期が続くため、厳しい状況が続きます。また八ッ場ダム関連事業の完成により、繰越工事を含めると本年度まで、大規模工事が続きました。これらを賄っている一般会計繰入金については、八ッ場ダム事業の下流都県からの負担金となり、町単独の費用ではなく、起債する必要がないので、経営は一見すると楽に見えます。しかしながら、後年の維持管理・補修費等の増加や簡易水道の法適用化など、この事業には、乗り越えなければならない課題が山積しています。水道料金については、経営戦略を策定し、実効性のある中長期的な事業経営計画を立てて、なるべく値上げしないようにして行きたいと考えています。</t>
    <rPh sb="72" eb="74">
      <t>クリコシ</t>
    </rPh>
    <rPh sb="74" eb="76">
      <t>コウジ</t>
    </rPh>
    <rPh sb="77" eb="78">
      <t>フク</t>
    </rPh>
    <phoneticPr fontId="4"/>
  </si>
  <si>
    <t>法非適用簡易水道事業の経営の健全性については、①収益的収支比率が減少しており、類似団体平均以下となりました。減少の主な理由については、ダム工事関連宿舎の撤退等による料金収入の減少のためです。④の企業債残高は平成27年度まで、類似団体との対比は平均以上となっています。企業債償還を継続し新たな起債がないため、平成28年度からは、類似団体平均値以下となりました。平成29年度の①収益的収支比率の大幅な増加については、臨時的な工事費の補償が発生し、営業外収益が大幅に増加したためです。八ッ場ダム建設に伴う、生活再建事業により管路工事や施設の建設工事が多く、一般会計繰入金（基準外）で人件費を含め、これら工事費を賄っている状況です。また、効率性については、⑦施設利用率が類似団体平均を超えており、⑥給水原価については、類似団体平均の２分の１以下のため、効率性の高い水道事業と言えますが、⑤料金回収率や⑧有収率は平均を下回っています。⑦施設利用率は、100％を超える年が続いているため、八ッ場ダム関連事業の完成とともに、配水流量・配水設備を検討・整備しながら、もう少し配水量にゆとりが出るようにしたいと考えます。</t>
    <rPh sb="0" eb="1">
      <t>ホウ</t>
    </rPh>
    <rPh sb="1" eb="2">
      <t>ヒ</t>
    </rPh>
    <rPh sb="2" eb="4">
      <t>テキヨウ</t>
    </rPh>
    <rPh sb="4" eb="6">
      <t>カンイ</t>
    </rPh>
    <rPh sb="6" eb="8">
      <t>スイドウ</t>
    </rPh>
    <rPh sb="32" eb="34">
      <t>ゲンショウ</t>
    </rPh>
    <rPh sb="45" eb="47">
      <t>イカ</t>
    </rPh>
    <rPh sb="54" eb="56">
      <t>ゲンショウ</t>
    </rPh>
    <rPh sb="57" eb="58">
      <t>オモ</t>
    </rPh>
    <rPh sb="59" eb="61">
      <t>リユウ</t>
    </rPh>
    <rPh sb="69" eb="71">
      <t>コウジ</t>
    </rPh>
    <rPh sb="71" eb="73">
      <t>カンレン</t>
    </rPh>
    <rPh sb="73" eb="75">
      <t>シュクシャ</t>
    </rPh>
    <rPh sb="76" eb="78">
      <t>テッタイ</t>
    </rPh>
    <rPh sb="78" eb="79">
      <t>ナド</t>
    </rPh>
    <rPh sb="82" eb="84">
      <t>リョウキン</t>
    </rPh>
    <rPh sb="84" eb="86">
      <t>シュウニュウ</t>
    </rPh>
    <rPh sb="87" eb="89">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</si>
</sst>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formatCode="#,##0.00;&quot;△&quot;#,##0.00">
                  <c:v>0</c:v>
                </c:pt>
                <c:pt idx="1">
                  <c:v>1.1399999999999999</c:v>
                </c:pt>
                <c:pt idx="2">
                  <c:v>2.62</c:v>
                </c:pt>
                <c:pt idx="3" formatCode="#,##0.00;&quot;△&quot;#,##0.00">
                  <c:v>0</c:v>
                </c:pt>
                <c:pt idx="4">
                  <c:v>6.69</c:v>
                </c:pt>
              </c:numCache>
            </c:numRef>
          </c:val>
          <c:extLst>
            <c:ext xmlns:c16="http://schemas.microsoft.com/office/drawing/2014/chart" uri="{C3380CC4-5D6E-409C-BE32-E72D297353CC}">
              <c16:uniqueId val="{00000000-8F42-4B0B-9040-491A65742EE2}"/>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0.72</c:v>
                </c:pt>
                <c:pt idx="2">
                  <c:v>0.53</c:v>
                </c:pt>
                <c:pt idx="3">
                  <c:v>0.71</c:v>
                </c:pt>
                <c:pt idx="4">
                  <c:v>0.72</c:v>
                </c:pt>
              </c:numCache>
            </c:numRef>
          </c:val>
          <c:smooth val="0"/>
          <c:extLst>
            <c:ext xmlns:c16="http://schemas.microsoft.com/office/drawing/2014/chart" uri="{C3380CC4-5D6E-409C-BE32-E72D297353CC}">
              <c16:uniqueId val="{00000001-8F42-4B0B-9040-491A65742EE2}"/>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114.99</c:v>
                </c:pt>
                <c:pt idx="1">
                  <c:v>123.06</c:v>
                </c:pt>
                <c:pt idx="2">
                  <c:v>117.18</c:v>
                </c:pt>
                <c:pt idx="3">
                  <c:v>108.36</c:v>
                </c:pt>
                <c:pt idx="4">
                  <c:v>101.33</c:v>
                </c:pt>
              </c:numCache>
            </c:numRef>
          </c:val>
          <c:extLst>
            <c:ext xmlns:c16="http://schemas.microsoft.com/office/drawing/2014/chart" uri="{C3380CC4-5D6E-409C-BE32-E72D297353CC}">
              <c16:uniqueId val="{00000000-05F0-4205-89DF-9675E81D2D9E}"/>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55.9</c:v>
                </c:pt>
                <c:pt idx="1">
                  <c:v>57.3</c:v>
                </c:pt>
                <c:pt idx="2">
                  <c:v>56.76</c:v>
                </c:pt>
                <c:pt idx="3">
                  <c:v>56.04</c:v>
                </c:pt>
                <c:pt idx="4">
                  <c:v>58.52</c:v>
                </c:pt>
              </c:numCache>
            </c:numRef>
          </c:val>
          <c:smooth val="0"/>
          <c:extLst>
            <c:ext xmlns:c16="http://schemas.microsoft.com/office/drawing/2014/chart" uri="{C3380CC4-5D6E-409C-BE32-E72D297353CC}">
              <c16:uniqueId val="{00000001-05F0-4205-89DF-9675E81D2D9E}"/>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64.290000000000006</c:v>
                </c:pt>
                <c:pt idx="1">
                  <c:v>64.290000000000006</c:v>
                </c:pt>
                <c:pt idx="2">
                  <c:v>64.290000000000006</c:v>
                </c:pt>
                <c:pt idx="3">
                  <c:v>64.290000000000006</c:v>
                </c:pt>
                <c:pt idx="4">
                  <c:v>68.17</c:v>
                </c:pt>
              </c:numCache>
            </c:numRef>
          </c:val>
          <c:extLst>
            <c:ext xmlns:c16="http://schemas.microsoft.com/office/drawing/2014/chart" uri="{C3380CC4-5D6E-409C-BE32-E72D297353CC}">
              <c16:uniqueId val="{00000000-5812-4764-B1E1-250B78969906}"/>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73.28</c:v>
                </c:pt>
                <c:pt idx="1">
                  <c:v>72.42</c:v>
                </c:pt>
                <c:pt idx="2">
                  <c:v>73.069999999999993</c:v>
                </c:pt>
                <c:pt idx="3">
                  <c:v>72.78</c:v>
                </c:pt>
                <c:pt idx="4">
                  <c:v>71.33</c:v>
                </c:pt>
              </c:numCache>
            </c:numRef>
          </c:val>
          <c:smooth val="0"/>
          <c:extLst>
            <c:ext xmlns:c16="http://schemas.microsoft.com/office/drawing/2014/chart" uri="{C3380CC4-5D6E-409C-BE32-E72D297353CC}">
              <c16:uniqueId val="{00000001-5812-4764-B1E1-250B78969906}"/>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80.900000000000006</c:v>
                </c:pt>
                <c:pt idx="1">
                  <c:v>123.22</c:v>
                </c:pt>
                <c:pt idx="2">
                  <c:v>85.84</c:v>
                </c:pt>
                <c:pt idx="3">
                  <c:v>94.89</c:v>
                </c:pt>
                <c:pt idx="4">
                  <c:v>78.709999999999994</c:v>
                </c:pt>
              </c:numCache>
            </c:numRef>
          </c:val>
          <c:extLst>
            <c:ext xmlns:c16="http://schemas.microsoft.com/office/drawing/2014/chart" uri="{C3380CC4-5D6E-409C-BE32-E72D297353CC}">
              <c16:uniqueId val="{00000000-CF7D-4EC3-8349-04D0525FD387}"/>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77.56</c:v>
                </c:pt>
                <c:pt idx="1">
                  <c:v>78.510000000000005</c:v>
                </c:pt>
                <c:pt idx="2">
                  <c:v>77.91</c:v>
                </c:pt>
                <c:pt idx="3">
                  <c:v>79.099999999999994</c:v>
                </c:pt>
                <c:pt idx="4">
                  <c:v>79.33</c:v>
                </c:pt>
              </c:numCache>
            </c:numRef>
          </c:val>
          <c:smooth val="0"/>
          <c:extLst>
            <c:ext xmlns:c16="http://schemas.microsoft.com/office/drawing/2014/chart" uri="{C3380CC4-5D6E-409C-BE32-E72D297353CC}">
              <c16:uniqueId val="{00000001-CF7D-4EC3-8349-04D0525FD387}"/>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820-4277-A38E-B60517665B8A}"/>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820-4277-A38E-B60517665B8A}"/>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EF7-4804-907D-85DF90BD5A88}"/>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EF7-4804-907D-85DF90BD5A88}"/>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730-44DE-8E5A-0934E64DCD7E}"/>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730-44DE-8E5A-0934E64DCD7E}"/>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40C-44C9-8826-9DEB36492A73}"/>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40C-44C9-8826-9DEB36492A73}"/>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1138.43</c:v>
                </c:pt>
                <c:pt idx="1">
                  <c:v>1031.69</c:v>
                </c:pt>
                <c:pt idx="2">
                  <c:v>977.5</c:v>
                </c:pt>
                <c:pt idx="3">
                  <c:v>977</c:v>
                </c:pt>
                <c:pt idx="4">
                  <c:v>903.84</c:v>
                </c:pt>
              </c:numCache>
            </c:numRef>
          </c:val>
          <c:extLst>
            <c:ext xmlns:c16="http://schemas.microsoft.com/office/drawing/2014/chart" uri="{C3380CC4-5D6E-409C-BE32-E72D297353CC}">
              <c16:uniqueId val="{00000000-1EA6-4984-8B04-F9E7C62B9FD4}"/>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1144.79</c:v>
                </c:pt>
                <c:pt idx="1">
                  <c:v>1061.58</c:v>
                </c:pt>
                <c:pt idx="2">
                  <c:v>1007.7</c:v>
                </c:pt>
                <c:pt idx="3">
                  <c:v>1018.52</c:v>
                </c:pt>
                <c:pt idx="4">
                  <c:v>949.61</c:v>
                </c:pt>
              </c:numCache>
            </c:numRef>
          </c:val>
          <c:smooth val="0"/>
          <c:extLst>
            <c:ext xmlns:c16="http://schemas.microsoft.com/office/drawing/2014/chart" uri="{C3380CC4-5D6E-409C-BE32-E72D297353CC}">
              <c16:uniqueId val="{00000001-1EA6-4984-8B04-F9E7C62B9FD4}"/>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56.12</c:v>
                </c:pt>
                <c:pt idx="1">
                  <c:v>64.7</c:v>
                </c:pt>
                <c:pt idx="2">
                  <c:v>54.88</c:v>
                </c:pt>
                <c:pt idx="3">
                  <c:v>53.22</c:v>
                </c:pt>
                <c:pt idx="4">
                  <c:v>48.98</c:v>
                </c:pt>
              </c:numCache>
            </c:numRef>
          </c:val>
          <c:extLst>
            <c:ext xmlns:c16="http://schemas.microsoft.com/office/drawing/2014/chart" uri="{C3380CC4-5D6E-409C-BE32-E72D297353CC}">
              <c16:uniqueId val="{00000000-5212-4C98-A81B-35C50D9A243F}"/>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56.04</c:v>
                </c:pt>
                <c:pt idx="1">
                  <c:v>58.52</c:v>
                </c:pt>
                <c:pt idx="2">
                  <c:v>59.22</c:v>
                </c:pt>
                <c:pt idx="3">
                  <c:v>58.79</c:v>
                </c:pt>
                <c:pt idx="4">
                  <c:v>58.41</c:v>
                </c:pt>
              </c:numCache>
            </c:numRef>
          </c:val>
          <c:smooth val="0"/>
          <c:extLst>
            <c:ext xmlns:c16="http://schemas.microsoft.com/office/drawing/2014/chart" uri="{C3380CC4-5D6E-409C-BE32-E72D297353CC}">
              <c16:uniqueId val="{00000001-5212-4C98-A81B-35C50D9A243F}"/>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121.3</c:v>
                </c:pt>
                <c:pt idx="1">
                  <c:v>102.04</c:v>
                </c:pt>
                <c:pt idx="2">
                  <c:v>124.76</c:v>
                </c:pt>
                <c:pt idx="3">
                  <c:v>129.09</c:v>
                </c:pt>
                <c:pt idx="4">
                  <c:v>141.6</c:v>
                </c:pt>
              </c:numCache>
            </c:numRef>
          </c:val>
          <c:extLst>
            <c:ext xmlns:c16="http://schemas.microsoft.com/office/drawing/2014/chart" uri="{C3380CC4-5D6E-409C-BE32-E72D297353CC}">
              <c16:uniqueId val="{00000000-21EF-4654-9748-6AA571399572}"/>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304.35000000000002</c:v>
                </c:pt>
                <c:pt idx="1">
                  <c:v>296.3</c:v>
                </c:pt>
                <c:pt idx="2">
                  <c:v>292.89999999999998</c:v>
                </c:pt>
                <c:pt idx="3">
                  <c:v>298.25</c:v>
                </c:pt>
                <c:pt idx="4">
                  <c:v>303.27999999999997</c:v>
                </c:pt>
              </c:numCache>
            </c:numRef>
          </c:val>
          <c:smooth val="0"/>
          <c:extLst>
            <c:ext xmlns:c16="http://schemas.microsoft.com/office/drawing/2014/chart" uri="{C3380CC4-5D6E-409C-BE32-E72D297353CC}">
              <c16:uniqueId val="{00000001-21EF-4654-9748-6AA571399572}"/>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群馬県　長野原町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2">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D3</v>
      </c>
      <c r="X8" s="73"/>
      <c r="Y8" s="73"/>
      <c r="Z8" s="73"/>
      <c r="AA8" s="73"/>
      <c r="AB8" s="73"/>
      <c r="AC8" s="73"/>
      <c r="AD8" s="73" t="str">
        <f>データ!$M$6</f>
        <v>非設置</v>
      </c>
      <c r="AE8" s="73"/>
      <c r="AF8" s="73"/>
      <c r="AG8" s="73"/>
      <c r="AH8" s="73"/>
      <c r="AI8" s="73"/>
      <c r="AJ8" s="73"/>
      <c r="AK8" s="2"/>
      <c r="AL8" s="67">
        <f>データ!$R$6</f>
        <v>5425</v>
      </c>
      <c r="AM8" s="67"/>
      <c r="AN8" s="67"/>
      <c r="AO8" s="67"/>
      <c r="AP8" s="67"/>
      <c r="AQ8" s="67"/>
      <c r="AR8" s="67"/>
      <c r="AS8" s="67"/>
      <c r="AT8" s="66">
        <f>データ!$S$6</f>
        <v>133.85</v>
      </c>
      <c r="AU8" s="66"/>
      <c r="AV8" s="66"/>
      <c r="AW8" s="66"/>
      <c r="AX8" s="66"/>
      <c r="AY8" s="66"/>
      <c r="AZ8" s="66"/>
      <c r="BA8" s="66"/>
      <c r="BB8" s="66">
        <f>データ!$T$6</f>
        <v>40.53</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2">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2">
      <c r="A10" s="2"/>
      <c r="B10" s="66" t="str">
        <f>データ!$N$6</f>
        <v>-</v>
      </c>
      <c r="C10" s="66"/>
      <c r="D10" s="66"/>
      <c r="E10" s="66"/>
      <c r="F10" s="66"/>
      <c r="G10" s="66"/>
      <c r="H10" s="66"/>
      <c r="I10" s="66" t="str">
        <f>データ!$O$6</f>
        <v>該当数値なし</v>
      </c>
      <c r="J10" s="66"/>
      <c r="K10" s="66"/>
      <c r="L10" s="66"/>
      <c r="M10" s="66"/>
      <c r="N10" s="66"/>
      <c r="O10" s="66"/>
      <c r="P10" s="66">
        <f>データ!$P$6</f>
        <v>53.22</v>
      </c>
      <c r="Q10" s="66"/>
      <c r="R10" s="66"/>
      <c r="S10" s="66"/>
      <c r="T10" s="66"/>
      <c r="U10" s="66"/>
      <c r="V10" s="66"/>
      <c r="W10" s="67">
        <f>データ!$Q$6</f>
        <v>1320</v>
      </c>
      <c r="X10" s="67"/>
      <c r="Y10" s="67"/>
      <c r="Z10" s="67"/>
      <c r="AA10" s="67"/>
      <c r="AB10" s="67"/>
      <c r="AC10" s="67"/>
      <c r="AD10" s="2"/>
      <c r="AE10" s="2"/>
      <c r="AF10" s="2"/>
      <c r="AG10" s="2"/>
      <c r="AH10" s="2"/>
      <c r="AI10" s="2"/>
      <c r="AJ10" s="2"/>
      <c r="AK10" s="2"/>
      <c r="AL10" s="67">
        <f>データ!$U$6</f>
        <v>2848</v>
      </c>
      <c r="AM10" s="67"/>
      <c r="AN10" s="67"/>
      <c r="AO10" s="67"/>
      <c r="AP10" s="67"/>
      <c r="AQ10" s="67"/>
      <c r="AR10" s="67"/>
      <c r="AS10" s="67"/>
      <c r="AT10" s="66">
        <f>データ!$V$6</f>
        <v>6.45</v>
      </c>
      <c r="AU10" s="66"/>
      <c r="AV10" s="66"/>
      <c r="AW10" s="66"/>
      <c r="AX10" s="66"/>
      <c r="AY10" s="66"/>
      <c r="AZ10" s="66"/>
      <c r="BA10" s="66"/>
      <c r="BB10" s="66">
        <f>データ!$W$6</f>
        <v>441.55</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117</v>
      </c>
      <c r="BM16" s="85"/>
      <c r="BN16" s="85"/>
      <c r="BO16" s="85"/>
      <c r="BP16" s="85"/>
      <c r="BQ16" s="85"/>
      <c r="BR16" s="85"/>
      <c r="BS16" s="85"/>
      <c r="BT16" s="85"/>
      <c r="BU16" s="85"/>
      <c r="BV16" s="85"/>
      <c r="BW16" s="85"/>
      <c r="BX16" s="85"/>
      <c r="BY16" s="85"/>
      <c r="BZ16" s="8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115</v>
      </c>
      <c r="BM47" s="51"/>
      <c r="BN47" s="51"/>
      <c r="BO47" s="51"/>
      <c r="BP47" s="51"/>
      <c r="BQ47" s="51"/>
      <c r="BR47" s="51"/>
      <c r="BS47" s="51"/>
      <c r="BT47" s="51"/>
      <c r="BU47" s="51"/>
      <c r="BV47" s="51"/>
      <c r="BW47" s="51"/>
      <c r="BX47" s="51"/>
      <c r="BY47" s="51"/>
      <c r="BZ47" s="52"/>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2">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116</v>
      </c>
      <c r="BM66" s="51"/>
      <c r="BN66" s="51"/>
      <c r="BO66" s="51"/>
      <c r="BP66" s="51"/>
      <c r="BQ66" s="51"/>
      <c r="BR66" s="51"/>
      <c r="BS66" s="51"/>
      <c r="BT66" s="51"/>
      <c r="BU66" s="51"/>
      <c r="BV66" s="51"/>
      <c r="BW66" s="51"/>
      <c r="BX66" s="51"/>
      <c r="BY66" s="51"/>
      <c r="BZ66" s="52"/>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【78.36】</v>
      </c>
      <c r="F85" s="27" t="s">
        <v>41</v>
      </c>
      <c r="G85" s="27" t="s">
        <v>42</v>
      </c>
      <c r="H85" s="27" t="str">
        <f>データ!BO6</f>
        <v>【949.15】</v>
      </c>
      <c r="I85" s="27" t="str">
        <f>データ!BZ6</f>
        <v>【55.87】</v>
      </c>
      <c r="J85" s="27" t="str">
        <f>データ!CK6</f>
        <v>【288.19】</v>
      </c>
      <c r="K85" s="27" t="str">
        <f>データ!CV6</f>
        <v>【56.31】</v>
      </c>
      <c r="L85" s="27" t="str">
        <f>データ!DG6</f>
        <v>【71.88】</v>
      </c>
      <c r="M85" s="27" t="s">
        <v>41</v>
      </c>
      <c r="N85" s="27" t="s">
        <v>41</v>
      </c>
      <c r="O85" s="27" t="str">
        <f>データ!EN6</f>
        <v>【0.80】</v>
      </c>
    </row>
  </sheetData>
  <sheetProtection algorithmName="SHA-512" hashValue="2TGQrik3xFoehCvZjMopkbGcZQOMqGWtcDW19PhrLSIR2l3YgFth3+IebTbCHrm/q4+FymGXwIuEisaahljJUg==" saltValue="X6wFcrNmlwpPLT0sWuM3/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2">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2">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2">
      <c r="A6" s="29" t="s">
        <v>95</v>
      </c>
      <c r="B6" s="34">
        <f>B7</f>
        <v>2020</v>
      </c>
      <c r="C6" s="34">
        <f t="shared" ref="C6:W6" si="3">C7</f>
        <v>104248</v>
      </c>
      <c r="D6" s="34">
        <f t="shared" si="3"/>
        <v>47</v>
      </c>
      <c r="E6" s="34">
        <f t="shared" si="3"/>
        <v>1</v>
      </c>
      <c r="F6" s="34">
        <f t="shared" si="3"/>
        <v>0</v>
      </c>
      <c r="G6" s="34">
        <f t="shared" si="3"/>
        <v>0</v>
      </c>
      <c r="H6" s="34" t="str">
        <f t="shared" si="3"/>
        <v>群馬県　長野原町</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53.22</v>
      </c>
      <c r="Q6" s="35">
        <f t="shared" si="3"/>
        <v>1320</v>
      </c>
      <c r="R6" s="35">
        <f t="shared" si="3"/>
        <v>5425</v>
      </c>
      <c r="S6" s="35">
        <f t="shared" si="3"/>
        <v>133.85</v>
      </c>
      <c r="T6" s="35">
        <f t="shared" si="3"/>
        <v>40.53</v>
      </c>
      <c r="U6" s="35">
        <f t="shared" si="3"/>
        <v>2848</v>
      </c>
      <c r="V6" s="35">
        <f t="shared" si="3"/>
        <v>6.45</v>
      </c>
      <c r="W6" s="35">
        <f t="shared" si="3"/>
        <v>441.55</v>
      </c>
      <c r="X6" s="36">
        <f>IF(X7="",NA(),X7)</f>
        <v>80.900000000000006</v>
      </c>
      <c r="Y6" s="36">
        <f t="shared" ref="Y6:AG6" si="4">IF(Y7="",NA(),Y7)</f>
        <v>123.22</v>
      </c>
      <c r="Z6" s="36">
        <f t="shared" si="4"/>
        <v>85.84</v>
      </c>
      <c r="AA6" s="36">
        <f t="shared" si="4"/>
        <v>94.89</v>
      </c>
      <c r="AB6" s="36">
        <f t="shared" si="4"/>
        <v>78.709999999999994</v>
      </c>
      <c r="AC6" s="36">
        <f t="shared" si="4"/>
        <v>77.56</v>
      </c>
      <c r="AD6" s="36">
        <f t="shared" si="4"/>
        <v>78.510000000000005</v>
      </c>
      <c r="AE6" s="36">
        <f t="shared" si="4"/>
        <v>77.91</v>
      </c>
      <c r="AF6" s="36">
        <f t="shared" si="4"/>
        <v>79.099999999999994</v>
      </c>
      <c r="AG6" s="36">
        <f t="shared" si="4"/>
        <v>79.33</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1138.43</v>
      </c>
      <c r="BF6" s="36">
        <f t="shared" ref="BF6:BN6" si="7">IF(BF7="",NA(),BF7)</f>
        <v>1031.69</v>
      </c>
      <c r="BG6" s="36">
        <f t="shared" si="7"/>
        <v>977.5</v>
      </c>
      <c r="BH6" s="36">
        <f t="shared" si="7"/>
        <v>977</v>
      </c>
      <c r="BI6" s="36">
        <f t="shared" si="7"/>
        <v>903.84</v>
      </c>
      <c r="BJ6" s="36">
        <f t="shared" si="7"/>
        <v>1144.79</v>
      </c>
      <c r="BK6" s="36">
        <f t="shared" si="7"/>
        <v>1061.58</v>
      </c>
      <c r="BL6" s="36">
        <f t="shared" si="7"/>
        <v>1007.7</v>
      </c>
      <c r="BM6" s="36">
        <f t="shared" si="7"/>
        <v>1018.52</v>
      </c>
      <c r="BN6" s="36">
        <f t="shared" si="7"/>
        <v>949.61</v>
      </c>
      <c r="BO6" s="35" t="str">
        <f>IF(BO7="","",IF(BO7="-","【-】","【"&amp;SUBSTITUTE(TEXT(BO7,"#,##0.00"),"-","△")&amp;"】"))</f>
        <v>【949.15】</v>
      </c>
      <c r="BP6" s="36">
        <f>IF(BP7="",NA(),BP7)</f>
        <v>56.12</v>
      </c>
      <c r="BQ6" s="36">
        <f t="shared" ref="BQ6:BY6" si="8">IF(BQ7="",NA(),BQ7)</f>
        <v>64.7</v>
      </c>
      <c r="BR6" s="36">
        <f t="shared" si="8"/>
        <v>54.88</v>
      </c>
      <c r="BS6" s="36">
        <f t="shared" si="8"/>
        <v>53.22</v>
      </c>
      <c r="BT6" s="36">
        <f t="shared" si="8"/>
        <v>48.98</v>
      </c>
      <c r="BU6" s="36">
        <f t="shared" si="8"/>
        <v>56.04</v>
      </c>
      <c r="BV6" s="36">
        <f t="shared" si="8"/>
        <v>58.52</v>
      </c>
      <c r="BW6" s="36">
        <f t="shared" si="8"/>
        <v>59.22</v>
      </c>
      <c r="BX6" s="36">
        <f t="shared" si="8"/>
        <v>58.79</v>
      </c>
      <c r="BY6" s="36">
        <f t="shared" si="8"/>
        <v>58.41</v>
      </c>
      <c r="BZ6" s="35" t="str">
        <f>IF(BZ7="","",IF(BZ7="-","【-】","【"&amp;SUBSTITUTE(TEXT(BZ7,"#,##0.00"),"-","△")&amp;"】"))</f>
        <v>【55.87】</v>
      </c>
      <c r="CA6" s="36">
        <f>IF(CA7="",NA(),CA7)</f>
        <v>121.3</v>
      </c>
      <c r="CB6" s="36">
        <f t="shared" ref="CB6:CJ6" si="9">IF(CB7="",NA(),CB7)</f>
        <v>102.04</v>
      </c>
      <c r="CC6" s="36">
        <f t="shared" si="9"/>
        <v>124.76</v>
      </c>
      <c r="CD6" s="36">
        <f t="shared" si="9"/>
        <v>129.09</v>
      </c>
      <c r="CE6" s="36">
        <f t="shared" si="9"/>
        <v>141.6</v>
      </c>
      <c r="CF6" s="36">
        <f t="shared" si="9"/>
        <v>304.35000000000002</v>
      </c>
      <c r="CG6" s="36">
        <f t="shared" si="9"/>
        <v>296.3</v>
      </c>
      <c r="CH6" s="36">
        <f t="shared" si="9"/>
        <v>292.89999999999998</v>
      </c>
      <c r="CI6" s="36">
        <f t="shared" si="9"/>
        <v>298.25</v>
      </c>
      <c r="CJ6" s="36">
        <f t="shared" si="9"/>
        <v>303.27999999999997</v>
      </c>
      <c r="CK6" s="35" t="str">
        <f>IF(CK7="","",IF(CK7="-","【-】","【"&amp;SUBSTITUTE(TEXT(CK7,"#,##0.00"),"-","△")&amp;"】"))</f>
        <v>【288.19】</v>
      </c>
      <c r="CL6" s="36">
        <f>IF(CL7="",NA(),CL7)</f>
        <v>114.99</v>
      </c>
      <c r="CM6" s="36">
        <f t="shared" ref="CM6:CU6" si="10">IF(CM7="",NA(),CM7)</f>
        <v>123.06</v>
      </c>
      <c r="CN6" s="36">
        <f t="shared" si="10"/>
        <v>117.18</v>
      </c>
      <c r="CO6" s="36">
        <f t="shared" si="10"/>
        <v>108.36</v>
      </c>
      <c r="CP6" s="36">
        <f t="shared" si="10"/>
        <v>101.33</v>
      </c>
      <c r="CQ6" s="36">
        <f t="shared" si="10"/>
        <v>55.9</v>
      </c>
      <c r="CR6" s="36">
        <f t="shared" si="10"/>
        <v>57.3</v>
      </c>
      <c r="CS6" s="36">
        <f t="shared" si="10"/>
        <v>56.76</v>
      </c>
      <c r="CT6" s="36">
        <f t="shared" si="10"/>
        <v>56.04</v>
      </c>
      <c r="CU6" s="36">
        <f t="shared" si="10"/>
        <v>58.52</v>
      </c>
      <c r="CV6" s="35" t="str">
        <f>IF(CV7="","",IF(CV7="-","【-】","【"&amp;SUBSTITUTE(TEXT(CV7,"#,##0.00"),"-","△")&amp;"】"))</f>
        <v>【56.31】</v>
      </c>
      <c r="CW6" s="36">
        <f>IF(CW7="",NA(),CW7)</f>
        <v>64.290000000000006</v>
      </c>
      <c r="CX6" s="36">
        <f t="shared" ref="CX6:DF6" si="11">IF(CX7="",NA(),CX7)</f>
        <v>64.290000000000006</v>
      </c>
      <c r="CY6" s="36">
        <f t="shared" si="11"/>
        <v>64.290000000000006</v>
      </c>
      <c r="CZ6" s="36">
        <f t="shared" si="11"/>
        <v>64.290000000000006</v>
      </c>
      <c r="DA6" s="36">
        <f t="shared" si="11"/>
        <v>68.17</v>
      </c>
      <c r="DB6" s="36">
        <f t="shared" si="11"/>
        <v>73.28</v>
      </c>
      <c r="DC6" s="36">
        <f t="shared" si="11"/>
        <v>72.42</v>
      </c>
      <c r="DD6" s="36">
        <f t="shared" si="11"/>
        <v>73.069999999999993</v>
      </c>
      <c r="DE6" s="36">
        <f t="shared" si="11"/>
        <v>72.78</v>
      </c>
      <c r="DF6" s="36">
        <f t="shared" si="11"/>
        <v>71.33</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6">
        <f t="shared" ref="EE6:EM6" si="14">IF(EE7="",NA(),EE7)</f>
        <v>1.1399999999999999</v>
      </c>
      <c r="EF6" s="36">
        <f t="shared" si="14"/>
        <v>2.62</v>
      </c>
      <c r="EG6" s="35">
        <f t="shared" si="14"/>
        <v>0</v>
      </c>
      <c r="EH6" s="36">
        <f t="shared" si="14"/>
        <v>6.69</v>
      </c>
      <c r="EI6" s="36">
        <f t="shared" si="14"/>
        <v>0.53</v>
      </c>
      <c r="EJ6" s="36">
        <f t="shared" si="14"/>
        <v>0.72</v>
      </c>
      <c r="EK6" s="36">
        <f t="shared" si="14"/>
        <v>0.53</v>
      </c>
      <c r="EL6" s="36">
        <f t="shared" si="14"/>
        <v>0.71</v>
      </c>
      <c r="EM6" s="36">
        <f t="shared" si="14"/>
        <v>0.72</v>
      </c>
      <c r="EN6" s="35" t="str">
        <f>IF(EN7="","",IF(EN7="-","【-】","【"&amp;SUBSTITUTE(TEXT(EN7,"#,##0.00"),"-","△")&amp;"】"))</f>
        <v>【0.80】</v>
      </c>
    </row>
    <row r="7" spans="1:144" s="37" customFormat="1" x14ac:dyDescent="0.2">
      <c r="A7" s="29"/>
      <c r="B7" s="38">
        <v>2020</v>
      </c>
      <c r="C7" s="38">
        <v>104248</v>
      </c>
      <c r="D7" s="38">
        <v>47</v>
      </c>
      <c r="E7" s="38">
        <v>1</v>
      </c>
      <c r="F7" s="38">
        <v>0</v>
      </c>
      <c r="G7" s="38">
        <v>0</v>
      </c>
      <c r="H7" s="38" t="s">
        <v>96</v>
      </c>
      <c r="I7" s="38" t="s">
        <v>97</v>
      </c>
      <c r="J7" s="38" t="s">
        <v>98</v>
      </c>
      <c r="K7" s="38" t="s">
        <v>99</v>
      </c>
      <c r="L7" s="38" t="s">
        <v>100</v>
      </c>
      <c r="M7" s="38" t="s">
        <v>101</v>
      </c>
      <c r="N7" s="39" t="s">
        <v>102</v>
      </c>
      <c r="O7" s="39" t="s">
        <v>103</v>
      </c>
      <c r="P7" s="39">
        <v>53.22</v>
      </c>
      <c r="Q7" s="39">
        <v>1320</v>
      </c>
      <c r="R7" s="39">
        <v>5425</v>
      </c>
      <c r="S7" s="39">
        <v>133.85</v>
      </c>
      <c r="T7" s="39">
        <v>40.53</v>
      </c>
      <c r="U7" s="39">
        <v>2848</v>
      </c>
      <c r="V7" s="39">
        <v>6.45</v>
      </c>
      <c r="W7" s="39">
        <v>441.55</v>
      </c>
      <c r="X7" s="39">
        <v>80.900000000000006</v>
      </c>
      <c r="Y7" s="39">
        <v>123.22</v>
      </c>
      <c r="Z7" s="39">
        <v>85.84</v>
      </c>
      <c r="AA7" s="39">
        <v>94.89</v>
      </c>
      <c r="AB7" s="39">
        <v>78.709999999999994</v>
      </c>
      <c r="AC7" s="39">
        <v>77.56</v>
      </c>
      <c r="AD7" s="39">
        <v>78.510000000000005</v>
      </c>
      <c r="AE7" s="39">
        <v>77.91</v>
      </c>
      <c r="AF7" s="39">
        <v>79.099999999999994</v>
      </c>
      <c r="AG7" s="39">
        <v>79.33</v>
      </c>
      <c r="AH7" s="39">
        <v>78.36</v>
      </c>
      <c r="AI7" s="39"/>
      <c r="AJ7" s="39"/>
      <c r="AK7" s="39"/>
      <c r="AL7" s="39"/>
      <c r="AM7" s="39"/>
      <c r="AN7" s="39"/>
      <c r="AO7" s="39"/>
      <c r="AP7" s="39"/>
      <c r="AQ7" s="39"/>
      <c r="AR7" s="39"/>
      <c r="AS7" s="39"/>
      <c r="AT7" s="39"/>
      <c r="AU7" s="39"/>
      <c r="AV7" s="39"/>
      <c r="AW7" s="39"/>
      <c r="AX7" s="39"/>
      <c r="AY7" s="39"/>
      <c r="AZ7" s="39"/>
      <c r="BA7" s="39"/>
      <c r="BB7" s="39"/>
      <c r="BC7" s="39"/>
      <c r="BD7" s="39"/>
      <c r="BE7" s="39">
        <v>1138.43</v>
      </c>
      <c r="BF7" s="39">
        <v>1031.69</v>
      </c>
      <c r="BG7" s="39">
        <v>977.5</v>
      </c>
      <c r="BH7" s="39">
        <v>977</v>
      </c>
      <c r="BI7" s="39">
        <v>903.84</v>
      </c>
      <c r="BJ7" s="39">
        <v>1144.79</v>
      </c>
      <c r="BK7" s="39">
        <v>1061.58</v>
      </c>
      <c r="BL7" s="39">
        <v>1007.7</v>
      </c>
      <c r="BM7" s="39">
        <v>1018.52</v>
      </c>
      <c r="BN7" s="39">
        <v>949.61</v>
      </c>
      <c r="BO7" s="39">
        <v>949.15</v>
      </c>
      <c r="BP7" s="39">
        <v>56.12</v>
      </c>
      <c r="BQ7" s="39">
        <v>64.7</v>
      </c>
      <c r="BR7" s="39">
        <v>54.88</v>
      </c>
      <c r="BS7" s="39">
        <v>53.22</v>
      </c>
      <c r="BT7" s="39">
        <v>48.98</v>
      </c>
      <c r="BU7" s="39">
        <v>56.04</v>
      </c>
      <c r="BV7" s="39">
        <v>58.52</v>
      </c>
      <c r="BW7" s="39">
        <v>59.22</v>
      </c>
      <c r="BX7" s="39">
        <v>58.79</v>
      </c>
      <c r="BY7" s="39">
        <v>58.41</v>
      </c>
      <c r="BZ7" s="39">
        <v>55.87</v>
      </c>
      <c r="CA7" s="39">
        <v>121.3</v>
      </c>
      <c r="CB7" s="39">
        <v>102.04</v>
      </c>
      <c r="CC7" s="39">
        <v>124.76</v>
      </c>
      <c r="CD7" s="39">
        <v>129.09</v>
      </c>
      <c r="CE7" s="39">
        <v>141.6</v>
      </c>
      <c r="CF7" s="39">
        <v>304.35000000000002</v>
      </c>
      <c r="CG7" s="39">
        <v>296.3</v>
      </c>
      <c r="CH7" s="39">
        <v>292.89999999999998</v>
      </c>
      <c r="CI7" s="39">
        <v>298.25</v>
      </c>
      <c r="CJ7" s="39">
        <v>303.27999999999997</v>
      </c>
      <c r="CK7" s="39">
        <v>288.19</v>
      </c>
      <c r="CL7" s="39">
        <v>114.99</v>
      </c>
      <c r="CM7" s="39">
        <v>123.06</v>
      </c>
      <c r="CN7" s="39">
        <v>117.18</v>
      </c>
      <c r="CO7" s="39">
        <v>108.36</v>
      </c>
      <c r="CP7" s="39">
        <v>101.33</v>
      </c>
      <c r="CQ7" s="39">
        <v>55.9</v>
      </c>
      <c r="CR7" s="39">
        <v>57.3</v>
      </c>
      <c r="CS7" s="39">
        <v>56.76</v>
      </c>
      <c r="CT7" s="39">
        <v>56.04</v>
      </c>
      <c r="CU7" s="39">
        <v>58.52</v>
      </c>
      <c r="CV7" s="39">
        <v>56.31</v>
      </c>
      <c r="CW7" s="39">
        <v>64.290000000000006</v>
      </c>
      <c r="CX7" s="39">
        <v>64.290000000000006</v>
      </c>
      <c r="CY7" s="39">
        <v>64.290000000000006</v>
      </c>
      <c r="CZ7" s="39">
        <v>64.290000000000006</v>
      </c>
      <c r="DA7" s="39">
        <v>68.17</v>
      </c>
      <c r="DB7" s="39">
        <v>73.28</v>
      </c>
      <c r="DC7" s="39">
        <v>72.42</v>
      </c>
      <c r="DD7" s="39">
        <v>73.069999999999993</v>
      </c>
      <c r="DE7" s="39">
        <v>72.78</v>
      </c>
      <c r="DF7" s="39">
        <v>71.33</v>
      </c>
      <c r="DG7" s="39">
        <v>71.88</v>
      </c>
      <c r="DH7" s="39"/>
      <c r="DI7" s="39"/>
      <c r="DJ7" s="39"/>
      <c r="DK7" s="39"/>
      <c r="DL7" s="39"/>
      <c r="DM7" s="39"/>
      <c r="DN7" s="39"/>
      <c r="DO7" s="39"/>
      <c r="DP7" s="39"/>
      <c r="DQ7" s="39"/>
      <c r="DR7" s="39"/>
      <c r="DS7" s="39"/>
      <c r="DT7" s="39"/>
      <c r="DU7" s="39"/>
      <c r="DV7" s="39"/>
      <c r="DW7" s="39"/>
      <c r="DX7" s="39"/>
      <c r="DY7" s="39"/>
      <c r="DZ7" s="39"/>
      <c r="EA7" s="39"/>
      <c r="EB7" s="39"/>
      <c r="EC7" s="39"/>
      <c r="ED7" s="39">
        <v>0</v>
      </c>
      <c r="EE7" s="39">
        <v>1.1399999999999999</v>
      </c>
      <c r="EF7" s="39">
        <v>2.62</v>
      </c>
      <c r="EG7" s="39">
        <v>0</v>
      </c>
      <c r="EH7" s="39">
        <v>6.69</v>
      </c>
      <c r="EI7" s="39">
        <v>0.53</v>
      </c>
      <c r="EJ7" s="39">
        <v>0.72</v>
      </c>
      <c r="EK7" s="39">
        <v>0.53</v>
      </c>
      <c r="EL7" s="39">
        <v>0.71</v>
      </c>
      <c r="EM7" s="39">
        <v>0.72</v>
      </c>
      <c r="EN7" s="39">
        <v>0.8</v>
      </c>
    </row>
    <row r="8" spans="1:144" x14ac:dyDescent="0.2">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2">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1" t="s">
        <v>46</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2">
      <c r="B11">
        <v>4</v>
      </c>
      <c r="C11">
        <v>3</v>
      </c>
      <c r="D11">
        <v>2</v>
      </c>
      <c r="E11">
        <v>1</v>
      </c>
      <c r="F11">
        <v>0</v>
      </c>
      <c r="G11" t="s">
        <v>109</v>
      </c>
    </row>
    <row r="12" spans="1:144" x14ac:dyDescent="0.2">
      <c r="B12">
        <v>1</v>
      </c>
      <c r="C12">
        <v>1</v>
      </c>
      <c r="D12">
        <v>1</v>
      </c>
      <c r="E12">
        <v>1</v>
      </c>
      <c r="F12">
        <v>2</v>
      </c>
      <c r="G12" t="s">
        <v>110</v>
      </c>
    </row>
    <row r="13" spans="1:144" x14ac:dyDescent="0.2">
      <c r="B13" t="s">
        <v>111</v>
      </c>
      <c r="C13" t="s">
        <v>112</v>
      </c>
      <c r="D13" t="s">
        <v>111</v>
      </c>
      <c r="E13" t="s">
        <v>113</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2022-02-21T01:51:02Z</cp:lastPrinted>
  <dcterms:created xsi:type="dcterms:W3CDTF">2021-12-03T07:02:32Z</dcterms:created>
  <dcterms:modified xsi:type="dcterms:W3CDTF">2022-02-21T01:51:03Z</dcterms:modified>
  <cp:category/>
</cp:coreProperties>
</file>