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EA8B4DE7-F4A6-49E7-99FD-89E49C6DE9EE}" xr6:coauthVersionLast="36" xr6:coauthVersionMax="36" xr10:uidLastSave="{00000000-0000-0000-0000-000000000000}"/>
  <workbookProtection workbookAlgorithmName="SHA-512" workbookHashValue="QvMAY3h34Q3WNYym7c0OoSqOwrgwwoLK2EEp31vbV1IXGBHsvGdE1JRamMiFejoss6N5+E2ynZeZpbLP+sq54Q==" workbookSaltValue="J/jGe2O0GtjGF5kcMgwf7g==" workbookSpinCount="100000" lockStructure="1"/>
  <bookViews>
    <workbookView xWindow="0" yWindow="0" windowWidth="20460" windowHeight="75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<sst xmlns="http://schemas.openxmlformats.org/spreadsheetml/2006/main" count="233" uniqueCount="118">
  <si>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</si>
  <si>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</si>
  <si>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</si>
  <si>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</si>
  <si>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</si>
  <si>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</si>
  <si>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</si>
  <si>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</si>
  <si>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</si>
  <si>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</si>
  <si>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</si>
  <si>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</si>
  <si>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</si>
  <si>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</si>
  <si>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</si>
  <si>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</si>
  <si>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</si>
  <si>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</si>
  <si>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</si>
  <si>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</si>
  <si>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</si>
  <si>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</si>
  <si>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</si>
  <si>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</si>
  <si>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</si>
  <si>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</si>
  <si>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</si>
  <si>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</si>
  <si>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</si>
  <si>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</si>
  <si>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</si>
  <si>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</si>
  <si>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</si>
  <si>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</si>
  <si>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</si>
  <si>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</si>
  <si>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</si>
  <si>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</si>
  <si>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</si>
  <si>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</si>
  <si>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</si>
  <si>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</si>
  <si>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</si>
  <si>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</si>
  <si>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</si>
  <si>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</si>
  <si>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</si>
  <si>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</si>
  <si>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</si>
  <si>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</si>
  <si>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</si>
  <si>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</si>
  <si>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</si>
  <si>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</si>
  <si>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</si>
  <si>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</si>
  <si>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</si>
  <si>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</si>
  <si>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</si>
  <si>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</si>
  <si>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</si>
  <si>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</si>
  <si>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</si>
  <si>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</si>
  <si>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</si>
  <si>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</si>
  <si>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</si>
  <si>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</si>
  <si>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</si>
  <si>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</si>
  <si>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</si>
  <si>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</si>
  <si>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</si>
  <si>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</si>
  <si>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</si>
  <si>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</si>
  <si>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</si>
  <si>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</si>
  <si>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</si>
  <si>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</si>
  <si>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</si>
  <si>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</si>
  <si>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</si>
  <si>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</si>
  <si>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</si>
  <si>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</si>
  <si>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</si>
  <si>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</si>
  <si>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</si>
  <si>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</si>
  <si>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</si>
  <si>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</si>
  <si>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</si>
  <si>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</si>
  <si>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</si>
  <si>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</si>
  <si>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</si>
  <si>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</si>
  <si>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</si>
  <si>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</si>
  <si>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</si>
  <si>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</si>
  <si>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</si>
  <si>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</si>
  <si>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</si>
  <si>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</si>
  <si>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</si>
  <si>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</si>
  <si>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</si>
  <si>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</si>
  <si>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</si>
  <si>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</si>
  <si>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</si>
  <si>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</si>
  <si>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</si>
  <si>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(1)各指標の分析
③資産台帳整備と管路図のデジタル化等により老朽管の把握が進んできている。今後は更新計画を明確化して効率的に更新を行っていく。
(2)現状・課題
  管路の更新を中心で行ってきたが、配水池等その他の施設の更新が必要となっていきている。配水池の更新は費用負担が大きいため施設の統廃合も検討しながら行う必要がある。</t>
    <rPh sb="11" eb="13">
      <t>シサン</t>
    </rPh>
    <rPh sb="13" eb="15">
      <t>ダイチョウ</t>
    </rPh>
    <rPh sb="15" eb="17">
      <t>セイビ</t>
    </rPh>
    <rPh sb="18" eb="20">
      <t>カンロ</t>
    </rPh>
    <rPh sb="20" eb="21">
      <t>ズ</t>
    </rPh>
    <rPh sb="26" eb="27">
      <t>カ</t>
    </rPh>
    <rPh sb="27" eb="28">
      <t>トウ</t>
    </rPh>
    <rPh sb="31" eb="33">
      <t>ロウキュウ</t>
    </rPh>
    <rPh sb="33" eb="34">
      <t>カン</t>
    </rPh>
    <rPh sb="35" eb="37">
      <t>ハアク</t>
    </rPh>
    <rPh sb="38" eb="39">
      <t>スス</t>
    </rPh>
    <rPh sb="46" eb="48">
      <t>コンゴ</t>
    </rPh>
    <rPh sb="49" eb="51">
      <t>コウシン</t>
    </rPh>
    <rPh sb="51" eb="53">
      <t>ケイカク</t>
    </rPh>
    <rPh sb="54" eb="57">
      <t>メイカクカ</t>
    </rPh>
    <rPh sb="59" eb="61">
      <t>コウリツ</t>
    </rPh>
    <rPh sb="61" eb="62">
      <t>テキ</t>
    </rPh>
    <rPh sb="63" eb="65">
      <t>コウシン</t>
    </rPh>
    <rPh sb="66" eb="67">
      <t>オコナ</t>
    </rPh>
    <rPh sb="85" eb="87">
      <t>カンロ</t>
    </rPh>
    <rPh sb="88" eb="90">
      <t>コウシン</t>
    </rPh>
    <rPh sb="91" eb="93">
      <t>チュウシン</t>
    </rPh>
    <rPh sb="94" eb="95">
      <t>オコナ</t>
    </rPh>
    <rPh sb="101" eb="104">
      <t>ハイスイチ</t>
    </rPh>
    <rPh sb="104" eb="105">
      <t>トウ</t>
    </rPh>
    <rPh sb="107" eb="108">
      <t>タ</t>
    </rPh>
    <rPh sb="109" eb="111">
      <t>シセツ</t>
    </rPh>
    <rPh sb="112" eb="114">
      <t>コウシン</t>
    </rPh>
    <rPh sb="115" eb="117">
      <t>ヒツヨウ</t>
    </rPh>
    <rPh sb="127" eb="130">
      <t>ハイスイチ</t>
    </rPh>
    <rPh sb="131" eb="133">
      <t>コウシン</t>
    </rPh>
    <rPh sb="134" eb="136">
      <t>ヒヨウ</t>
    </rPh>
    <rPh sb="136" eb="138">
      <t>フタン</t>
    </rPh>
    <rPh sb="139" eb="140">
      <t>オオ</t>
    </rPh>
    <rPh sb="144" eb="146">
      <t>シセツ</t>
    </rPh>
    <rPh sb="147" eb="150">
      <t>トウハイゴウ</t>
    </rPh>
    <rPh sb="151" eb="153">
      <t>ケントウ</t>
    </rPh>
    <rPh sb="157" eb="158">
      <t>オコナ</t>
    </rPh>
    <phoneticPr fontId="4"/>
  </si>
  <si>
    <t>(1)課題
  人口減少や節水意識の向上により料金収入の減少が予想される中、老朽化施設の更新を実施していく必要がある。
(2)改善に向けた取り組み
  経営戦略策定により、現状把握と中長期的な経営計画を立て、効率的な設備投資を実施していく必要がある。</t>
    <phoneticPr fontId="4"/>
  </si>
  <si>
    <r>
      <t>①収益的収支比率について、平成２７年度に悪化したことで費用削減に取組んだ結果、改善の傾向を示してはいるが、引き続き費用削減に取り組み黒字化させる必要がある。
④企業債残高対給水収益比率については、</t>
    </r>
    <r>
      <rPr>
        <sz val="10"/>
        <rFont val="ＭＳ ゴシック"/>
        <family val="3"/>
        <charset val="128"/>
      </rPr>
      <t>全国平均及び</t>
    </r>
    <r>
      <rPr>
        <sz val="10"/>
        <color theme="1"/>
        <rFont val="ＭＳ ゴシック"/>
        <family val="3"/>
        <charset val="128"/>
      </rPr>
      <t>団体と比較すると低い数値で推移している。今後は経営戦略策定と資産の把握により計画的な投資を行っていく必要がある。
⑤料金回収率については、</t>
    </r>
    <r>
      <rPr>
        <sz val="10"/>
        <rFont val="ＭＳ ゴシック"/>
        <family val="3"/>
        <charset val="128"/>
      </rPr>
      <t>全国平均及び</t>
    </r>
    <r>
      <rPr>
        <sz val="10"/>
        <color theme="1"/>
        <rFont val="ＭＳ ゴシック"/>
        <family val="3"/>
        <charset val="128"/>
      </rPr>
      <t>類似団体より高いが今後も更なる費用削減に取組む必要ある。
⑥給水原価は類似団体と比較して低いが経営戦略の策定により適正な水準を維持しながら効率的な投資を行っていくことが必要である。
⑦施設利用率は類似団体より低い数値であるが本年度は村内のスキー場の営業縮小の影響もあり大幅に低下した。今後は人口減少や節水意識の高まりによる使用量の減少に対応するため経営戦略策定により施設の統廃合やダウンサイジング等の検討を行う必要がある。
⑧有収率については、依然として低い状況にあるため、計画的な漏水調査の実施と管路更新を行っていく必要がある。
（2）現状、課題
　節水意識の高まりや人口減少により料金収入が減少傾向であり、経費削減の一層の努力と、老朽化する施設の把握と更新を効率的に進めるため｢経営戦略｣を策定し、より計画的に施設の更新を進める必要がある。</t>
    </r>
    <rPh sb="66" eb="68">
      <t>クロジ</t>
    </rPh>
    <rPh sb="68" eb="69">
      <t>カ</t>
    </rPh>
    <rPh sb="98" eb="100">
      <t>ゼンコク</t>
    </rPh>
    <rPh sb="100" eb="102">
      <t>ヘイキン</t>
    </rPh>
    <rPh sb="102" eb="103">
      <t>オヨ</t>
    </rPh>
    <rPh sb="142" eb="145">
      <t>ケイカクテキ</t>
    </rPh>
    <rPh sb="173" eb="175">
      <t>ゼンコク</t>
    </rPh>
    <rPh sb="175" eb="177">
      <t>ヘイキン</t>
    </rPh>
    <rPh sb="177" eb="178">
      <t>オヨ</t>
    </rPh>
    <rPh sb="283" eb="284">
      <t>ヒク</t>
    </rPh>
    <rPh sb="291" eb="294">
      <t>ホンネンド</t>
    </rPh>
    <rPh sb="295" eb="297">
      <t>ソンナイ</t>
    </rPh>
    <rPh sb="301" eb="302">
      <t>ジョウ</t>
    </rPh>
    <rPh sb="303" eb="305">
      <t>エイギョウ</t>
    </rPh>
    <rPh sb="305" eb="307">
      <t>シュクショウ</t>
    </rPh>
    <rPh sb="308" eb="310">
      <t>エイキョウ</t>
    </rPh>
    <rPh sb="313" eb="315">
      <t>オオハバ</t>
    </rPh>
    <rPh sb="316" eb="31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</si>
</sst>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c:v>
                </c:pt>
                <c:pt idx="1">
                  <c:v>0.52</c:v>
                </c:pt>
                <c:pt idx="2">
                  <c:v>0.77</c:v>
                </c:pt>
                <c:pt idx="3">
                  <c:v>1.19</c:v>
                </c:pt>
                <c:pt idx="4">
                  <c:v>1.19</c:v>
                </c:pt>
              </c:numCache>
            </c:numRef>
          </c:val>
          <c:extLst>
            <c:ext xmlns:c16="http://schemas.microsoft.com/office/drawing/2014/chart" uri="{C3380CC4-5D6E-409C-BE32-E72D297353CC}">
              <c16:uniqueId val="{00000000-12C3-486D-A323-3507CE7A7ED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12C3-486D-A323-3507CE7A7ED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63.29</c:v>
                </c:pt>
                <c:pt idx="1">
                  <c:v>63.38</c:v>
                </c:pt>
                <c:pt idx="2">
                  <c:v>65.849999999999994</c:v>
                </c:pt>
                <c:pt idx="3">
                  <c:v>58.47</c:v>
                </c:pt>
                <c:pt idx="4">
                  <c:v>50.1</c:v>
                </c:pt>
              </c:numCache>
            </c:numRef>
          </c:val>
          <c:extLst>
            <c:ext xmlns:c16="http://schemas.microsoft.com/office/drawing/2014/chart" uri="{C3380CC4-5D6E-409C-BE32-E72D297353CC}">
              <c16:uniqueId val="{00000000-3F38-4E74-BDAA-AA1A7B71FAC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3F38-4E74-BDAA-AA1A7B71FAC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64.87</c:v>
                </c:pt>
                <c:pt idx="1">
                  <c:v>65.739999999999995</c:v>
                </c:pt>
                <c:pt idx="2">
                  <c:v>63</c:v>
                </c:pt>
                <c:pt idx="3">
                  <c:v>69.62</c:v>
                </c:pt>
                <c:pt idx="4">
                  <c:v>69.900000000000006</c:v>
                </c:pt>
              </c:numCache>
            </c:numRef>
          </c:val>
          <c:extLst>
            <c:ext xmlns:c16="http://schemas.microsoft.com/office/drawing/2014/chart" uri="{C3380CC4-5D6E-409C-BE32-E72D297353CC}">
              <c16:uniqueId val="{00000000-2EFE-4B2E-AF98-F5C5DE287FF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2EFE-4B2E-AF98-F5C5DE287FF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82.88</c:v>
                </c:pt>
                <c:pt idx="1">
                  <c:v>104.13</c:v>
                </c:pt>
                <c:pt idx="2">
                  <c:v>97.04</c:v>
                </c:pt>
                <c:pt idx="3">
                  <c:v>101.27</c:v>
                </c:pt>
                <c:pt idx="4">
                  <c:v>95.28</c:v>
                </c:pt>
              </c:numCache>
            </c:numRef>
          </c:val>
          <c:extLst>
            <c:ext xmlns:c16="http://schemas.microsoft.com/office/drawing/2014/chart" uri="{C3380CC4-5D6E-409C-BE32-E72D297353CC}">
              <c16:uniqueId val="{00000000-FE39-46C7-826D-E9D5AC9F9A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FE39-46C7-826D-E9D5AC9F9A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5-46EA-8BD8-379B25E2A2F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5-46EA-8BD8-379B25E2A2F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A-4A2E-9CB1-689C66446C8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A-4A2E-9CB1-689C66446C8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F-4234-918D-7201C26849F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F-4234-918D-7201C26849F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60-4F1B-AA57-CC481DD7089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60-4F1B-AA57-CC481DD7089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482.52</c:v>
                </c:pt>
                <c:pt idx="1">
                  <c:v>461.87</c:v>
                </c:pt>
                <c:pt idx="2">
                  <c:v>466.61</c:v>
                </c:pt>
                <c:pt idx="3">
                  <c:v>555.20000000000005</c:v>
                </c:pt>
                <c:pt idx="4">
                  <c:v>595.44000000000005</c:v>
                </c:pt>
              </c:numCache>
            </c:numRef>
          </c:val>
          <c:extLst>
            <c:ext xmlns:c16="http://schemas.microsoft.com/office/drawing/2014/chart" uri="{C3380CC4-5D6E-409C-BE32-E72D297353CC}">
              <c16:uniqueId val="{00000000-4329-4C1E-B995-5C985F2A3EB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4329-4C1E-B995-5C985F2A3EB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76.62</c:v>
                </c:pt>
                <c:pt idx="1">
                  <c:v>75.17</c:v>
                </c:pt>
                <c:pt idx="2">
                  <c:v>66.92</c:v>
                </c:pt>
                <c:pt idx="3">
                  <c:v>70.989999999999995</c:v>
                </c:pt>
                <c:pt idx="4">
                  <c:v>71.78</c:v>
                </c:pt>
              </c:numCache>
            </c:numRef>
          </c:val>
          <c:extLst>
            <c:ext xmlns:c16="http://schemas.microsoft.com/office/drawing/2014/chart" uri="{C3380CC4-5D6E-409C-BE32-E72D297353CC}">
              <c16:uniqueId val="{00000000-DD35-4E6F-A24F-42AC6FF659A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DD35-4E6F-A24F-42AC6FF659A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88.19</c:v>
                </c:pt>
                <c:pt idx="1">
                  <c:v>89.66</c:v>
                </c:pt>
                <c:pt idx="2">
                  <c:v>102.52</c:v>
                </c:pt>
                <c:pt idx="3">
                  <c:v>95.61</c:v>
                </c:pt>
                <c:pt idx="4">
                  <c:v>107.69</c:v>
                </c:pt>
              </c:numCache>
            </c:numRef>
          </c:val>
          <c:extLst>
            <c:ext xmlns:c16="http://schemas.microsoft.com/office/drawing/2014/chart" uri="{C3380CC4-5D6E-409C-BE32-E72D297353CC}">
              <c16:uniqueId val="{00000000-9B68-41CD-8BE7-D791EC68505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9B68-41CD-8BE7-D791EC68505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嬬恋村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9418</v>
      </c>
      <c r="AM8" s="51"/>
      <c r="AN8" s="51"/>
      <c r="AO8" s="51"/>
      <c r="AP8" s="51"/>
      <c r="AQ8" s="51"/>
      <c r="AR8" s="51"/>
      <c r="AS8" s="51"/>
      <c r="AT8" s="47">
        <f>データ!$S$6</f>
        <v>337.58</v>
      </c>
      <c r="AU8" s="47"/>
      <c r="AV8" s="47"/>
      <c r="AW8" s="47"/>
      <c r="AX8" s="47"/>
      <c r="AY8" s="47"/>
      <c r="AZ8" s="47"/>
      <c r="BA8" s="47"/>
      <c r="BB8" s="47">
        <f>データ!$T$6</f>
        <v>27.9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64.98</v>
      </c>
      <c r="Q10" s="47"/>
      <c r="R10" s="47"/>
      <c r="S10" s="47"/>
      <c r="T10" s="47"/>
      <c r="U10" s="47"/>
      <c r="V10" s="47"/>
      <c r="W10" s="51">
        <f>データ!$Q$6</f>
        <v>1276</v>
      </c>
      <c r="X10" s="51"/>
      <c r="Y10" s="51"/>
      <c r="Z10" s="51"/>
      <c r="AA10" s="51"/>
      <c r="AB10" s="51"/>
      <c r="AC10" s="51"/>
      <c r="AD10" s="2"/>
      <c r="AE10" s="2"/>
      <c r="AF10" s="2"/>
      <c r="AG10" s="2"/>
      <c r="AH10" s="2"/>
      <c r="AI10" s="2"/>
      <c r="AJ10" s="2"/>
      <c r="AK10" s="2"/>
      <c r="AL10" s="51">
        <f>データ!$U$6</f>
        <v>6117</v>
      </c>
      <c r="AM10" s="51"/>
      <c r="AN10" s="51"/>
      <c r="AO10" s="51"/>
      <c r="AP10" s="51"/>
      <c r="AQ10" s="51"/>
      <c r="AR10" s="51"/>
      <c r="AS10" s="51"/>
      <c r="AT10" s="47">
        <f>データ!$V$6</f>
        <v>33.74</v>
      </c>
      <c r="AU10" s="47"/>
      <c r="AV10" s="47"/>
      <c r="AW10" s="47"/>
      <c r="AX10" s="47"/>
      <c r="AY10" s="47"/>
      <c r="AZ10" s="47"/>
      <c r="BA10" s="47"/>
      <c r="BB10" s="47">
        <f>データ!$W$6</f>
        <v>181.3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5RO+VB/1ssA7bISDk9eemo9uLxNu5Gei35ljldw21RdTP/3s+ps3gVA4SAJw82Wql3anR0ZxY5cZs89ZK8hqxg==" saltValue="p+ySWjDhmg87O9/U3oy+5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104256</v>
      </c>
      <c r="D6" s="34">
        <f t="shared" si="3"/>
        <v>47</v>
      </c>
      <c r="E6" s="34">
        <f t="shared" si="3"/>
        <v>1</v>
      </c>
      <c r="F6" s="34">
        <f t="shared" si="3"/>
        <v>0</v>
      </c>
      <c r="G6" s="34">
        <f t="shared" si="3"/>
        <v>0</v>
      </c>
      <c r="H6" s="34" t="str">
        <f t="shared" si="3"/>
        <v>群馬県　嬬恋村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64.98</v>
      </c>
      <c r="Q6" s="35">
        <f t="shared" si="3"/>
        <v>1276</v>
      </c>
      <c r="R6" s="35">
        <f t="shared" si="3"/>
        <v>9418</v>
      </c>
      <c r="S6" s="35">
        <f t="shared" si="3"/>
        <v>337.58</v>
      </c>
      <c r="T6" s="35">
        <f t="shared" si="3"/>
        <v>27.9</v>
      </c>
      <c r="U6" s="35">
        <f t="shared" si="3"/>
        <v>6117</v>
      </c>
      <c r="V6" s="35">
        <f t="shared" si="3"/>
        <v>33.74</v>
      </c>
      <c r="W6" s="35">
        <f t="shared" si="3"/>
        <v>181.3</v>
      </c>
      <c r="X6" s="36">
        <f>IF(X7="",NA(),X7)</f>
        <v>82.88</v>
      </c>
      <c r="Y6" s="36">
        <f t="shared" ref="Y6:AG6" si="4">IF(Y7="",NA(),Y7)</f>
        <v>104.13</v>
      </c>
      <c r="Z6" s="36">
        <f t="shared" si="4"/>
        <v>97.04</v>
      </c>
      <c r="AA6" s="36">
        <f t="shared" si="4"/>
        <v>101.27</v>
      </c>
      <c r="AB6" s="36">
        <f t="shared" si="4"/>
        <v>95.28</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482.52</v>
      </c>
      <c r="BF6" s="36">
        <f t="shared" ref="BF6:BN6" si="7">IF(BF7="",NA(),BF7)</f>
        <v>461.87</v>
      </c>
      <c r="BG6" s="36">
        <f t="shared" si="7"/>
        <v>466.61</v>
      </c>
      <c r="BH6" s="36">
        <f t="shared" si="7"/>
        <v>555.20000000000005</v>
      </c>
      <c r="BI6" s="36">
        <f t="shared" si="7"/>
        <v>595.44000000000005</v>
      </c>
      <c r="BJ6" s="36">
        <f t="shared" si="7"/>
        <v>1346.23</v>
      </c>
      <c r="BK6" s="36">
        <f t="shared" si="7"/>
        <v>1295.06</v>
      </c>
      <c r="BL6" s="36">
        <f t="shared" si="7"/>
        <v>1168.7</v>
      </c>
      <c r="BM6" s="36">
        <f t="shared" si="7"/>
        <v>1245.46</v>
      </c>
      <c r="BN6" s="36">
        <f t="shared" si="7"/>
        <v>834.1</v>
      </c>
      <c r="BO6" s="35" t="str">
        <f>IF(BO7="","",IF(BO7="-","【-】","【"&amp;SUBSTITUTE(TEXT(BO7,"#,##0.00"),"-","△")&amp;"】"))</f>
        <v>【949.15】</v>
      </c>
      <c r="BP6" s="36">
        <f>IF(BP7="",NA(),BP7)</f>
        <v>76.62</v>
      </c>
      <c r="BQ6" s="36">
        <f t="shared" ref="BQ6:BY6" si="8">IF(BQ7="",NA(),BQ7)</f>
        <v>75.17</v>
      </c>
      <c r="BR6" s="36">
        <f t="shared" si="8"/>
        <v>66.92</v>
      </c>
      <c r="BS6" s="36">
        <f t="shared" si="8"/>
        <v>70.989999999999995</v>
      </c>
      <c r="BT6" s="36">
        <f t="shared" si="8"/>
        <v>71.78</v>
      </c>
      <c r="BU6" s="36">
        <f t="shared" si="8"/>
        <v>53.41</v>
      </c>
      <c r="BV6" s="36">
        <f t="shared" si="8"/>
        <v>53.29</v>
      </c>
      <c r="BW6" s="36">
        <f t="shared" si="8"/>
        <v>53.59</v>
      </c>
      <c r="BX6" s="36">
        <f t="shared" si="8"/>
        <v>51.08</v>
      </c>
      <c r="BY6" s="36">
        <f t="shared" si="8"/>
        <v>64.44</v>
      </c>
      <c r="BZ6" s="35" t="str">
        <f>IF(BZ7="","",IF(BZ7="-","【-】","【"&amp;SUBSTITUTE(TEXT(BZ7,"#,##0.00"),"-","△")&amp;"】"))</f>
        <v>【55.87】</v>
      </c>
      <c r="CA6" s="36">
        <f>IF(CA7="",NA(),CA7)</f>
        <v>88.19</v>
      </c>
      <c r="CB6" s="36">
        <f t="shared" ref="CB6:CJ6" si="9">IF(CB7="",NA(),CB7)</f>
        <v>89.66</v>
      </c>
      <c r="CC6" s="36">
        <f t="shared" si="9"/>
        <v>102.52</v>
      </c>
      <c r="CD6" s="36">
        <f t="shared" si="9"/>
        <v>95.61</v>
      </c>
      <c r="CE6" s="36">
        <f t="shared" si="9"/>
        <v>107.69</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63.29</v>
      </c>
      <c r="CM6" s="36">
        <f t="shared" ref="CM6:CU6" si="10">IF(CM7="",NA(),CM7)</f>
        <v>63.38</v>
      </c>
      <c r="CN6" s="36">
        <f t="shared" si="10"/>
        <v>65.849999999999994</v>
      </c>
      <c r="CO6" s="36">
        <f t="shared" si="10"/>
        <v>58.47</v>
      </c>
      <c r="CP6" s="36">
        <f t="shared" si="10"/>
        <v>50.1</v>
      </c>
      <c r="CQ6" s="36">
        <f t="shared" si="10"/>
        <v>56.19</v>
      </c>
      <c r="CR6" s="36">
        <f t="shared" si="10"/>
        <v>56.65</v>
      </c>
      <c r="CS6" s="36">
        <f t="shared" si="10"/>
        <v>56.41</v>
      </c>
      <c r="CT6" s="36">
        <f t="shared" si="10"/>
        <v>54.9</v>
      </c>
      <c r="CU6" s="36">
        <f t="shared" si="10"/>
        <v>55.7</v>
      </c>
      <c r="CV6" s="35" t="str">
        <f>IF(CV7="","",IF(CV7="-","【-】","【"&amp;SUBSTITUTE(TEXT(CV7,"#,##0.00"),"-","△")&amp;"】"))</f>
        <v>【56.31】</v>
      </c>
      <c r="CW6" s="36">
        <f>IF(CW7="",NA(),CW7)</f>
        <v>64.87</v>
      </c>
      <c r="CX6" s="36">
        <f t="shared" ref="CX6:DF6" si="11">IF(CX7="",NA(),CX7)</f>
        <v>65.739999999999995</v>
      </c>
      <c r="CY6" s="36">
        <f t="shared" si="11"/>
        <v>63</v>
      </c>
      <c r="CZ6" s="36">
        <f t="shared" si="11"/>
        <v>69.62</v>
      </c>
      <c r="DA6" s="36">
        <f t="shared" si="11"/>
        <v>69.900000000000006</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v>
      </c>
      <c r="EE6" s="36">
        <f t="shared" ref="EE6:EM6" si="14">IF(EE7="",NA(),EE7)</f>
        <v>0.52</v>
      </c>
      <c r="EF6" s="36">
        <f t="shared" si="14"/>
        <v>0.77</v>
      </c>
      <c r="EG6" s="36">
        <f t="shared" si="14"/>
        <v>1.19</v>
      </c>
      <c r="EH6" s="36">
        <f t="shared" si="14"/>
        <v>1.19</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2">
      <c r="A7" s="29"/>
      <c r="B7" s="38">
        <v>2020</v>
      </c>
      <c r="C7" s="38">
        <v>104256</v>
      </c>
      <c r="D7" s="38">
        <v>47</v>
      </c>
      <c r="E7" s="38">
        <v>1</v>
      </c>
      <c r="F7" s="38">
        <v>0</v>
      </c>
      <c r="G7" s="38">
        <v>0</v>
      </c>
      <c r="H7" s="38" t="s">
        <v>96</v>
      </c>
      <c r="I7" s="38" t="s">
        <v>97</v>
      </c>
      <c r="J7" s="38" t="s">
        <v>98</v>
      </c>
      <c r="K7" s="38" t="s">
        <v>99</v>
      </c>
      <c r="L7" s="38" t="s">
        <v>100</v>
      </c>
      <c r="M7" s="38" t="s">
        <v>101</v>
      </c>
      <c r="N7" s="39" t="s">
        <v>102</v>
      </c>
      <c r="O7" s="39" t="s">
        <v>103</v>
      </c>
      <c r="P7" s="39">
        <v>64.98</v>
      </c>
      <c r="Q7" s="39">
        <v>1276</v>
      </c>
      <c r="R7" s="39">
        <v>9418</v>
      </c>
      <c r="S7" s="39">
        <v>337.58</v>
      </c>
      <c r="T7" s="39">
        <v>27.9</v>
      </c>
      <c r="U7" s="39">
        <v>6117</v>
      </c>
      <c r="V7" s="39">
        <v>33.74</v>
      </c>
      <c r="W7" s="39">
        <v>181.3</v>
      </c>
      <c r="X7" s="39">
        <v>82.88</v>
      </c>
      <c r="Y7" s="39">
        <v>104.13</v>
      </c>
      <c r="Z7" s="39">
        <v>97.04</v>
      </c>
      <c r="AA7" s="39">
        <v>101.27</v>
      </c>
      <c r="AB7" s="39">
        <v>95.28</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482.52</v>
      </c>
      <c r="BF7" s="39">
        <v>461.87</v>
      </c>
      <c r="BG7" s="39">
        <v>466.61</v>
      </c>
      <c r="BH7" s="39">
        <v>555.20000000000005</v>
      </c>
      <c r="BI7" s="39">
        <v>595.44000000000005</v>
      </c>
      <c r="BJ7" s="39">
        <v>1346.23</v>
      </c>
      <c r="BK7" s="39">
        <v>1295.06</v>
      </c>
      <c r="BL7" s="39">
        <v>1168.7</v>
      </c>
      <c r="BM7" s="39">
        <v>1245.46</v>
      </c>
      <c r="BN7" s="39">
        <v>834.1</v>
      </c>
      <c r="BO7" s="39">
        <v>949.15</v>
      </c>
      <c r="BP7" s="39">
        <v>76.62</v>
      </c>
      <c r="BQ7" s="39">
        <v>75.17</v>
      </c>
      <c r="BR7" s="39">
        <v>66.92</v>
      </c>
      <c r="BS7" s="39">
        <v>70.989999999999995</v>
      </c>
      <c r="BT7" s="39">
        <v>71.78</v>
      </c>
      <c r="BU7" s="39">
        <v>53.41</v>
      </c>
      <c r="BV7" s="39">
        <v>53.29</v>
      </c>
      <c r="BW7" s="39">
        <v>53.59</v>
      </c>
      <c r="BX7" s="39">
        <v>51.08</v>
      </c>
      <c r="BY7" s="39">
        <v>64.44</v>
      </c>
      <c r="BZ7" s="39">
        <v>55.87</v>
      </c>
      <c r="CA7" s="39">
        <v>88.19</v>
      </c>
      <c r="CB7" s="39">
        <v>89.66</v>
      </c>
      <c r="CC7" s="39">
        <v>102.52</v>
      </c>
      <c r="CD7" s="39">
        <v>95.61</v>
      </c>
      <c r="CE7" s="39">
        <v>107.69</v>
      </c>
      <c r="CF7" s="39">
        <v>277.39999999999998</v>
      </c>
      <c r="CG7" s="39">
        <v>259.02</v>
      </c>
      <c r="CH7" s="39">
        <v>259.79000000000002</v>
      </c>
      <c r="CI7" s="39">
        <v>262.13</v>
      </c>
      <c r="CJ7" s="39">
        <v>197.14</v>
      </c>
      <c r="CK7" s="39">
        <v>288.19</v>
      </c>
      <c r="CL7" s="39">
        <v>63.29</v>
      </c>
      <c r="CM7" s="39">
        <v>63.38</v>
      </c>
      <c r="CN7" s="39">
        <v>65.849999999999994</v>
      </c>
      <c r="CO7" s="39">
        <v>58.47</v>
      </c>
      <c r="CP7" s="39">
        <v>50.1</v>
      </c>
      <c r="CQ7" s="39">
        <v>56.19</v>
      </c>
      <c r="CR7" s="39">
        <v>56.65</v>
      </c>
      <c r="CS7" s="39">
        <v>56.41</v>
      </c>
      <c r="CT7" s="39">
        <v>54.9</v>
      </c>
      <c r="CU7" s="39">
        <v>55.7</v>
      </c>
      <c r="CV7" s="39">
        <v>56.31</v>
      </c>
      <c r="CW7" s="39">
        <v>64.87</v>
      </c>
      <c r="CX7" s="39">
        <v>65.739999999999995</v>
      </c>
      <c r="CY7" s="39">
        <v>63</v>
      </c>
      <c r="CZ7" s="39">
        <v>69.62</v>
      </c>
      <c r="DA7" s="39">
        <v>69.900000000000006</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0.5</v>
      </c>
      <c r="EE7" s="39">
        <v>0.52</v>
      </c>
      <c r="EF7" s="39">
        <v>0.77</v>
      </c>
      <c r="EG7" s="39">
        <v>1.19</v>
      </c>
      <c r="EH7" s="39">
        <v>1.19</v>
      </c>
      <c r="EI7" s="39">
        <v>0.8</v>
      </c>
      <c r="EJ7" s="39">
        <v>0.96</v>
      </c>
      <c r="EK7" s="39">
        <v>0.65</v>
      </c>
      <c r="EL7" s="39">
        <v>0.52</v>
      </c>
      <c r="EM7" s="39">
        <v>1.48</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2022-01-19T01:02:35Z</cp:lastPrinted>
  <dcterms:created xsi:type="dcterms:W3CDTF">2021-12-03T07:02:33Z</dcterms:created>
  <dcterms:modified xsi:type="dcterms:W3CDTF">2022-02-22T07:00:56Z</dcterms:modified>
  <cp:category/>
</cp:coreProperties>
</file>