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911A6E41-3508-4A2E-BD15-A19BF797AF9F}" xr6:coauthVersionLast="36" xr6:coauthVersionMax="36" xr10:uidLastSave="{00000000-0000-0000-0000-000000000000}"/>
  <workbookProtection workbookAlgorithmName="SHA-512" workbookHashValue="HMeVD+QSUU1qjZ7MybG/ezrShyfFSoBTn2FlO2VsZNLtjncCBKrr08fJjxkwy2bAi1MHCCQEHCvdeL8Z6m3O8Q==" workbookSaltValue="pOpBktszklz0Su93VDX9Wg==" workbookSpinCount="100000" lockStructure="1"/>
  <bookViews>
    <workbookView xWindow="0" yWindow="0" windowWidth="15360" windowHeight="76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L10" i="4"/>
  <c r="W10" i="4"/>
  <c r="P10" i="4"/>
  <c r="BB8" i="4"/>
  <c r="AT8" i="4"/>
  <c r="AL8" i="4"/>
  <c r="W8" i="4"/>
  <c r="P8" i="4"/>
  <c r="I8" i="4"/>
  <c r="B8"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<sst xmlns="http://schemas.openxmlformats.org/spreadsheetml/2006/main" count="233" uniqueCount="117">
  <si>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</si>
  <si>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</si>
  <si>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</si>
  <si>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</si>
  <si>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</si>
  <si>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</si>
  <si>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</si>
  <si>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</si>
  <si>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</si>
  <si>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</si>
  <si>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</si>
  <si>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</si>
  <si>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</si>
  <si>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</si>
  <si>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</si>
  <si>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</si>
  <si>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</si>
  <si>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</si>
  <si>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</si>
  <si>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</si>
  <si>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</si>
  <si>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</si>
  <si>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</si>
  <si>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</si>
  <si>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</si>
  <si>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</si>
  <si>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</si>
  <si>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</si>
  <si>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</si>
  <si>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</si>
  <si>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</si>
  <si>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</si>
  <si>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</si>
  <si>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</si>
  <si>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</si>
  <si>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</si>
  <si>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</si>
  <si>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</si>
  <si>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</si>
  <si>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</si>
  <si>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</si>
  <si>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</si>
  <si>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</si>
  <si>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</si>
  <si>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</si>
  <si>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</si>
  <si>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</si>
  <si>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</si>
  <si>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</si>
  <si>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</si>
  <si>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</si>
  <si>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</si>
  <si>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</si>
  <si>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</si>
  <si>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</si>
  <si>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</si>
  <si>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</si>
  <si>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</si>
  <si>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</si>
  <si>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</si>
  <si>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</si>
  <si>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</si>
  <si>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</si>
  <si>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</si>
  <si>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</si>
  <si>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</si>
  <si>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</si>
  <si>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</si>
  <si>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</si>
  <si>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</si>
  <si>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</si>
  <si>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</si>
  <si>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</si>
  <si>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</si>
  <si>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</si>
  <si>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</si>
  <si>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</si>
  <si>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</si>
  <si>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</si>
  <si>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</si>
  <si>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</si>
  <si>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</si>
  <si>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</si>
  <si>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</si>
  <si>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</si>
  <si>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</si>
  <si>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</si>
  <si>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</si>
  <si>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</si>
  <si>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</si>
  <si>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</si>
  <si>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</si>
  <si>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</si>
  <si>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</si>
  <si>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</si>
  <si>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</si>
  <si>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</si>
  <si>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</si>
  <si>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</si>
  <si>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</si>
  <si>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</si>
  <si>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</si>
  <si>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</si>
  <si>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</si>
  <si>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</si>
  <si>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</si>
  <si>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</si>
  <si>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</si>
  <si>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</si>
  <si>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</si>
  <si>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</si>
  <si>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</si>
  <si>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</si>
  <si>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</si>
  <si>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会計規模が小さく、給水人口も減少傾向であり施設修繕費の拠出も困難な状況であるため、現在令和５年度に町水道事業との統合に向け計画を進めている。
　公営企業会計移行に伴い町水道事業との統合を進めていくためR2年度は固定資産台帳作成を行った。今後は町水道事業との統合に向けての準備を進めていく事になる。</t>
    <rPh sb="42" eb="44">
      <t>ゲンザイ</t>
    </rPh>
    <rPh sb="44" eb="46">
      <t>レイワ</t>
    </rPh>
    <rPh sb="47" eb="48">
      <t>ネン</t>
    </rPh>
    <rPh sb="48" eb="49">
      <t>ド</t>
    </rPh>
    <rPh sb="60" eb="61">
      <t>ム</t>
    </rPh>
    <rPh sb="65" eb="66">
      <t>スス</t>
    </rPh>
    <rPh sb="82" eb="83">
      <t>トモナ</t>
    </rPh>
    <rPh sb="84" eb="85">
      <t>マチ</t>
    </rPh>
    <rPh sb="85" eb="87">
      <t>スイドウ</t>
    </rPh>
    <rPh sb="87" eb="89">
      <t>ジギョウ</t>
    </rPh>
    <rPh sb="91" eb="93">
      <t>トウゴウ</t>
    </rPh>
    <rPh sb="94" eb="95">
      <t>スス</t>
    </rPh>
    <rPh sb="106" eb="108">
      <t>コテイ</t>
    </rPh>
    <rPh sb="108" eb="110">
      <t>シサン</t>
    </rPh>
    <rPh sb="110" eb="112">
      <t>ダイチョウ</t>
    </rPh>
    <rPh sb="112" eb="114">
      <t>サクセイ</t>
    </rPh>
    <rPh sb="115" eb="116">
      <t>オコナ</t>
    </rPh>
    <rPh sb="119" eb="121">
      <t>コンゴ</t>
    </rPh>
    <rPh sb="122" eb="123">
      <t>マチ</t>
    </rPh>
    <rPh sb="123" eb="125">
      <t>スイドウ</t>
    </rPh>
    <rPh sb="125" eb="127">
      <t>ジギョウ</t>
    </rPh>
    <rPh sb="129" eb="131">
      <t>トウゴウ</t>
    </rPh>
    <rPh sb="132" eb="133">
      <t>ム</t>
    </rPh>
    <rPh sb="136" eb="138">
      <t>ジュンビ</t>
    </rPh>
    <rPh sb="139" eb="140">
      <t>スス</t>
    </rPh>
    <rPh sb="144" eb="145">
      <t>コト</t>
    </rPh>
    <phoneticPr fontId="4"/>
  </si>
  <si>
    <r>
      <t>③〈管路更新率〉更新時期が迫っているため、更新計画を策定、随時更新に向けて動き出しているが、予算等の問題もあり少しずつ行</t>
    </r>
    <r>
      <rPr>
        <sz val="11"/>
        <color rgb="FFFF0000"/>
        <rFont val="ＭＳ ゴシック"/>
        <family val="3"/>
        <charset val="128"/>
      </rPr>
      <t>う</t>
    </r>
    <r>
      <rPr>
        <sz val="11"/>
        <color theme="1"/>
        <rFont val="ＭＳ ゴシック"/>
        <family val="3"/>
        <charset val="128"/>
      </rPr>
      <t>予定である。</t>
    </r>
    <rPh sb="59" eb="60">
      <t>オコナ</t>
    </rPh>
    <phoneticPr fontId="4"/>
  </si>
  <si>
    <r>
      <t>①〈収益的収支比率〉昨年度までは類似団体と比較して高い水準にあったが、令和２年度は固定資産台帳作成により平均値を下回った</t>
    </r>
    <r>
      <rPr>
        <sz val="11"/>
        <rFont val="ＭＳ ゴシック"/>
        <family val="3"/>
        <charset val="128"/>
      </rPr>
      <t>。</t>
    </r>
    <r>
      <rPr>
        <sz val="11"/>
        <color theme="1"/>
        <rFont val="ＭＳ ゴシック"/>
        <family val="3"/>
        <charset val="128"/>
      </rPr>
      <t>事業の見直し等により業務改善に取り組むよう努める。
④〈企業債残高対給水収益比率〉令和２年度は固定資産台帳作成に伴い企業債の借り入れを行った。今後の投資等により比率が高くなる可能性もある。
⑤〈料金回収率〉類似団体と比較すると高水準にあるが、令和２年度は固定資産台帳作成により減少になったが、将来の更新等に備えて料金収入の確保に引き続き努める。
⑥〈給水原価〉類似団体と比較して低水準にあるが、更新等に備え今後もこの水準を維持出来るよう努める。
⑦〈施設利用率〉人口減少や渇水期における原水の確保が課題であるが、安定供給に努める。
⑧〈有収率〉昨年度と変わらない漏水件数と、漏水発見が遅れたことも影響しており低い数値となってしまった。老朽管の管路更新・漏水の早期発見を視野に入れ不明水対策に力を入れていく。</t>
    </r>
    <rPh sb="10" eb="13">
      <t>サクネンド</t>
    </rPh>
    <rPh sb="35" eb="37">
      <t>レイワ</t>
    </rPh>
    <rPh sb="38" eb="39">
      <t>ネン</t>
    </rPh>
    <rPh sb="39" eb="40">
      <t>ド</t>
    </rPh>
    <rPh sb="41" eb="43">
      <t>コテイ</t>
    </rPh>
    <rPh sb="43" eb="45">
      <t>シサン</t>
    </rPh>
    <rPh sb="45" eb="47">
      <t>ダイチョウ</t>
    </rPh>
    <rPh sb="47" eb="49">
      <t>サクセイ</t>
    </rPh>
    <rPh sb="52" eb="55">
      <t>ヘイキンチ</t>
    </rPh>
    <rPh sb="56" eb="58">
      <t>シタマワ</t>
    </rPh>
    <rPh sb="102" eb="104">
      <t>レイワ</t>
    </rPh>
    <rPh sb="105" eb="106">
      <t>ネン</t>
    </rPh>
    <rPh sb="106" eb="107">
      <t>ド</t>
    </rPh>
    <rPh sb="108" eb="110">
      <t>コテイ</t>
    </rPh>
    <rPh sb="110" eb="112">
      <t>シサン</t>
    </rPh>
    <rPh sb="112" eb="114">
      <t>ダイチョウ</t>
    </rPh>
    <rPh sb="114" eb="116">
      <t>サクセイ</t>
    </rPh>
    <rPh sb="117" eb="118">
      <t>トモナ</t>
    </rPh>
    <rPh sb="119" eb="121">
      <t>キギョウ</t>
    </rPh>
    <rPh sb="121" eb="122">
      <t>サイ</t>
    </rPh>
    <rPh sb="123" eb="124">
      <t>カ</t>
    </rPh>
    <rPh sb="125" eb="126">
      <t>イ</t>
    </rPh>
    <rPh sb="128" eb="129">
      <t>オコナ</t>
    </rPh>
    <rPh sb="135" eb="137">
      <t>トウシ</t>
    </rPh>
    <rPh sb="137" eb="138">
      <t>トウ</t>
    </rPh>
    <rPh sb="141" eb="143">
      <t>ヒリツ</t>
    </rPh>
    <rPh sb="144" eb="145">
      <t>タカ</t>
    </rPh>
    <rPh sb="148" eb="151">
      <t>カノウセイ</t>
    </rPh>
    <rPh sb="182" eb="184">
      <t>レイワ</t>
    </rPh>
    <rPh sb="185" eb="186">
      <t>ネン</t>
    </rPh>
    <rPh sb="186" eb="187">
      <t>ド</t>
    </rPh>
    <rPh sb="188" eb="190">
      <t>コテイ</t>
    </rPh>
    <rPh sb="190" eb="192">
      <t>シサン</t>
    </rPh>
    <rPh sb="192" eb="194">
      <t>ダイチョウ</t>
    </rPh>
    <rPh sb="194" eb="196">
      <t>サクセイ</t>
    </rPh>
    <rPh sb="199" eb="201">
      <t>ゲンショウ</t>
    </rPh>
    <rPh sb="264" eb="266">
      <t>コンゴ</t>
    </rPh>
    <rPh sb="269" eb="271">
      <t>スイジュン</t>
    </rPh>
    <rPh sb="272" eb="274">
      <t>イジ</t>
    </rPh>
    <rPh sb="274" eb="276">
      <t>デキ</t>
    </rPh>
    <rPh sb="279" eb="280">
      <t>ツト</t>
    </rPh>
    <rPh sb="333" eb="336">
      <t>サクネンド</t>
    </rPh>
    <rPh sb="337" eb="338">
      <t>カ</t>
    </rPh>
    <rPh sb="348" eb="350">
      <t>ロウスイ</t>
    </rPh>
    <rPh sb="350" eb="352">
      <t>ハッケン</t>
    </rPh>
    <rPh sb="353" eb="354">
      <t>オク</t>
    </rPh>
    <rPh sb="359" eb="361">
      <t>エイキョウ</t>
    </rPh>
    <rPh sb="387" eb="389">
      <t>ロウスイ</t>
    </rPh>
    <rPh sb="390" eb="392">
      <t>ソウキ</t>
    </rPh>
    <rPh sb="392" eb="394">
      <t>ハッケン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</si>
</sst>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F-43BF-AB5F-4C256739FD3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23BF-43BF-AB5F-4C256739FD3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43.3</c:v>
                </c:pt>
                <c:pt idx="1">
                  <c:v>42.67</c:v>
                </c:pt>
                <c:pt idx="2">
                  <c:v>70.510000000000005</c:v>
                </c:pt>
                <c:pt idx="3">
                  <c:v>74.64</c:v>
                </c:pt>
                <c:pt idx="4">
                  <c:v>67.41</c:v>
                </c:pt>
              </c:numCache>
            </c:numRef>
          </c:val>
          <c:extLst>
            <c:ext xmlns:c16="http://schemas.microsoft.com/office/drawing/2014/chart" uri="{C3380CC4-5D6E-409C-BE32-E72D297353CC}">
              <c16:uniqueId val="{00000000-C51D-4F57-B047-1BD8AAE1796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51D-4F57-B047-1BD8AAE1796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75.989999999999995</c:v>
                </c:pt>
                <c:pt idx="1">
                  <c:v>72.22</c:v>
                </c:pt>
                <c:pt idx="2">
                  <c:v>42.4</c:v>
                </c:pt>
                <c:pt idx="3">
                  <c:v>38.58</c:v>
                </c:pt>
                <c:pt idx="4">
                  <c:v>42.26</c:v>
                </c:pt>
              </c:numCache>
            </c:numRef>
          </c:val>
          <c:extLst>
            <c:ext xmlns:c16="http://schemas.microsoft.com/office/drawing/2014/chart" uri="{C3380CC4-5D6E-409C-BE32-E72D297353CC}">
              <c16:uniqueId val="{00000000-AA6C-4FD1-8E10-9DD598764D7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AA6C-4FD1-8E10-9DD598764D7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181.27</c:v>
                </c:pt>
                <c:pt idx="1">
                  <c:v>169.32</c:v>
                </c:pt>
                <c:pt idx="2">
                  <c:v>133.30000000000001</c:v>
                </c:pt>
                <c:pt idx="3">
                  <c:v>131.35</c:v>
                </c:pt>
                <c:pt idx="4">
                  <c:v>60.44</c:v>
                </c:pt>
              </c:numCache>
            </c:numRef>
          </c:val>
          <c:extLst>
            <c:ext xmlns:c16="http://schemas.microsoft.com/office/drawing/2014/chart" uri="{C3380CC4-5D6E-409C-BE32-E72D297353CC}">
              <c16:uniqueId val="{00000000-4EA1-470F-9FDE-1FD83AAE4BB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4EA1-470F-9FDE-1FD83AAE4BB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9-4AD6-9C54-A8236AE42A1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9-4AD6-9C54-A8236AE42A1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C-4758-B74C-5AE39F8A1E4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C-4758-B74C-5AE39F8A1E4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A9-4F90-A065-F2CA2CEF98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9-4F90-A065-F2CA2CEF98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E-4578-B32F-8789366A96B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E-4578-B32F-8789366A96B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formatCode="#,##0.00;&quot;△&quot;#,##0.00;&quot;-&quot;">
                  <c:v>103.68</c:v>
                </c:pt>
              </c:numCache>
            </c:numRef>
          </c:val>
          <c:extLst>
            <c:ext xmlns:c16="http://schemas.microsoft.com/office/drawing/2014/chart" uri="{C3380CC4-5D6E-409C-BE32-E72D297353CC}">
              <c16:uniqueId val="{00000000-F274-4467-86FF-AB794ECA2A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F274-4467-86FF-AB794ECA2A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180.88</c:v>
                </c:pt>
                <c:pt idx="1">
                  <c:v>166.98</c:v>
                </c:pt>
                <c:pt idx="2">
                  <c:v>127.84</c:v>
                </c:pt>
                <c:pt idx="3">
                  <c:v>131.31</c:v>
                </c:pt>
                <c:pt idx="4">
                  <c:v>60.43</c:v>
                </c:pt>
              </c:numCache>
            </c:numRef>
          </c:val>
          <c:extLst>
            <c:ext xmlns:c16="http://schemas.microsoft.com/office/drawing/2014/chart" uri="{C3380CC4-5D6E-409C-BE32-E72D297353CC}">
              <c16:uniqueId val="{00000000-552D-4A3C-B23C-FFDBB3A8AF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552D-4A3C-B23C-FFDBB3A8AF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40.909999999999997</c:v>
                </c:pt>
                <c:pt idx="1">
                  <c:v>52.33</c:v>
                </c:pt>
                <c:pt idx="2">
                  <c:v>62.46</c:v>
                </c:pt>
                <c:pt idx="3">
                  <c:v>62.35</c:v>
                </c:pt>
                <c:pt idx="4">
                  <c:v>135.07</c:v>
                </c:pt>
              </c:numCache>
            </c:numRef>
          </c:val>
          <c:extLst>
            <c:ext xmlns:c16="http://schemas.microsoft.com/office/drawing/2014/chart" uri="{C3380CC4-5D6E-409C-BE32-E72D297353CC}">
              <c16:uniqueId val="{00000000-B24C-42D5-805D-5FECEDCCCD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B24C-42D5-805D-5FECEDCCCD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草津町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6232</v>
      </c>
      <c r="AM8" s="51"/>
      <c r="AN8" s="51"/>
      <c r="AO8" s="51"/>
      <c r="AP8" s="51"/>
      <c r="AQ8" s="51"/>
      <c r="AR8" s="51"/>
      <c r="AS8" s="51"/>
      <c r="AT8" s="47">
        <f>データ!$S$6</f>
        <v>49.75</v>
      </c>
      <c r="AU8" s="47"/>
      <c r="AV8" s="47"/>
      <c r="AW8" s="47"/>
      <c r="AX8" s="47"/>
      <c r="AY8" s="47"/>
      <c r="AZ8" s="47"/>
      <c r="BA8" s="47"/>
      <c r="BB8" s="47">
        <f>データ!$T$6</f>
        <v>125.27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8.34</v>
      </c>
      <c r="Q10" s="47"/>
      <c r="R10" s="47"/>
      <c r="S10" s="47"/>
      <c r="T10" s="47"/>
      <c r="U10" s="47"/>
      <c r="V10" s="47"/>
      <c r="W10" s="51">
        <f>データ!$Q$6</f>
        <v>1414</v>
      </c>
      <c r="X10" s="51"/>
      <c r="Y10" s="51"/>
      <c r="Z10" s="51"/>
      <c r="AA10" s="51"/>
      <c r="AB10" s="51"/>
      <c r="AC10" s="51"/>
      <c r="AD10" s="2"/>
      <c r="AE10" s="2"/>
      <c r="AF10" s="2"/>
      <c r="AG10" s="2"/>
      <c r="AH10" s="2"/>
      <c r="AI10" s="2"/>
      <c r="AJ10" s="2"/>
      <c r="AK10" s="2"/>
      <c r="AL10" s="51">
        <f>データ!$U$6</f>
        <v>519</v>
      </c>
      <c r="AM10" s="51"/>
      <c r="AN10" s="51"/>
      <c r="AO10" s="51"/>
      <c r="AP10" s="51"/>
      <c r="AQ10" s="51"/>
      <c r="AR10" s="51"/>
      <c r="AS10" s="51"/>
      <c r="AT10" s="47">
        <f>データ!$V$6</f>
        <v>1.8</v>
      </c>
      <c r="AU10" s="47"/>
      <c r="AV10" s="47"/>
      <c r="AW10" s="47"/>
      <c r="AX10" s="47"/>
      <c r="AY10" s="47"/>
      <c r="AZ10" s="47"/>
      <c r="BA10" s="47"/>
      <c r="BB10" s="47">
        <f>データ!$W$6</f>
        <v>288.33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sq+XmJQYdQMEbHF0JeMCYFZFUSAQW9epY+uKZ+ohdVuOWLlqayccA/cB7AbkB1R7v7p8LpB8MZLEgEL64dA6lg==" saltValue="2Qky4Dy/CBu7nFQJ2urg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104264</v>
      </c>
      <c r="D6" s="34">
        <f t="shared" si="3"/>
        <v>47</v>
      </c>
      <c r="E6" s="34">
        <f t="shared" si="3"/>
        <v>1</v>
      </c>
      <c r="F6" s="34">
        <f t="shared" si="3"/>
        <v>0</v>
      </c>
      <c r="G6" s="34">
        <f t="shared" si="3"/>
        <v>0</v>
      </c>
      <c r="H6" s="34" t="str">
        <f t="shared" si="3"/>
        <v>群馬県　草津町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8.34</v>
      </c>
      <c r="Q6" s="35">
        <f t="shared" si="3"/>
        <v>1414</v>
      </c>
      <c r="R6" s="35">
        <f t="shared" si="3"/>
        <v>6232</v>
      </c>
      <c r="S6" s="35">
        <f t="shared" si="3"/>
        <v>49.75</v>
      </c>
      <c r="T6" s="35">
        <f t="shared" si="3"/>
        <v>125.27</v>
      </c>
      <c r="U6" s="35">
        <f t="shared" si="3"/>
        <v>519</v>
      </c>
      <c r="V6" s="35">
        <f t="shared" si="3"/>
        <v>1.8</v>
      </c>
      <c r="W6" s="35">
        <f t="shared" si="3"/>
        <v>288.33</v>
      </c>
      <c r="X6" s="36">
        <f>IF(X7="",NA(),X7)</f>
        <v>181.27</v>
      </c>
      <c r="Y6" s="36">
        <f t="shared" ref="Y6:AG6" si="4">IF(Y7="",NA(),Y7)</f>
        <v>169.32</v>
      </c>
      <c r="Z6" s="36">
        <f t="shared" si="4"/>
        <v>133.30000000000001</v>
      </c>
      <c r="AA6" s="36">
        <f t="shared" si="4"/>
        <v>131.35</v>
      </c>
      <c r="AB6" s="36">
        <f t="shared" si="4"/>
        <v>60.44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6">
        <f t="shared" si="7"/>
        <v>103.68</v>
      </c>
      <c r="BJ6" s="36">
        <f t="shared" si="7"/>
        <v>1595.62</v>
      </c>
      <c r="BK6" s="36">
        <f t="shared" si="7"/>
        <v>1302.33</v>
      </c>
      <c r="BL6" s="36">
        <f t="shared" si="7"/>
        <v>1274.21</v>
      </c>
      <c r="BM6" s="36">
        <f t="shared" si="7"/>
        <v>1183.92</v>
      </c>
      <c r="BN6" s="36">
        <f t="shared" si="7"/>
        <v>1128.72</v>
      </c>
      <c r="BO6" s="35" t="str">
        <f>IF(BO7="","",IF(BO7="-","【-】","【"&amp;SUBSTITUTE(TEXT(BO7,"#,##0.00"),"-","△")&amp;"】"))</f>
        <v>【949.15】</v>
      </c>
      <c r="BP6" s="36">
        <f>IF(BP7="",NA(),BP7)</f>
        <v>180.88</v>
      </c>
      <c r="BQ6" s="36">
        <f t="shared" ref="BQ6:BY6" si="8">IF(BQ7="",NA(),BQ7)</f>
        <v>166.98</v>
      </c>
      <c r="BR6" s="36">
        <f t="shared" si="8"/>
        <v>127.84</v>
      </c>
      <c r="BS6" s="36">
        <f t="shared" si="8"/>
        <v>131.31</v>
      </c>
      <c r="BT6" s="36">
        <f t="shared" si="8"/>
        <v>60.43</v>
      </c>
      <c r="BU6" s="36">
        <f t="shared" si="8"/>
        <v>37.92</v>
      </c>
      <c r="BV6" s="36">
        <f t="shared" si="8"/>
        <v>40.89</v>
      </c>
      <c r="BW6" s="36">
        <f t="shared" si="8"/>
        <v>41.25</v>
      </c>
      <c r="BX6" s="36">
        <f t="shared" si="8"/>
        <v>42.5</v>
      </c>
      <c r="BY6" s="36">
        <f t="shared" si="8"/>
        <v>41.84</v>
      </c>
      <c r="BZ6" s="35" t="str">
        <f>IF(BZ7="","",IF(BZ7="-","【-】","【"&amp;SUBSTITUTE(TEXT(BZ7,"#,##0.00"),"-","△")&amp;"】"))</f>
        <v>【55.87】</v>
      </c>
      <c r="CA6" s="36">
        <f>IF(CA7="",NA(),CA7)</f>
        <v>40.909999999999997</v>
      </c>
      <c r="CB6" s="36">
        <f t="shared" ref="CB6:CJ6" si="9">IF(CB7="",NA(),CB7)</f>
        <v>52.33</v>
      </c>
      <c r="CC6" s="36">
        <f t="shared" si="9"/>
        <v>62.46</v>
      </c>
      <c r="CD6" s="36">
        <f t="shared" si="9"/>
        <v>62.35</v>
      </c>
      <c r="CE6" s="36">
        <f t="shared" si="9"/>
        <v>135.07</v>
      </c>
      <c r="CF6" s="36">
        <f t="shared" si="9"/>
        <v>423.18</v>
      </c>
      <c r="CG6" s="36">
        <f t="shared" si="9"/>
        <v>383.2</v>
      </c>
      <c r="CH6" s="36">
        <f t="shared" si="9"/>
        <v>383.25</v>
      </c>
      <c r="CI6" s="36">
        <f t="shared" si="9"/>
        <v>377.72</v>
      </c>
      <c r="CJ6" s="36">
        <f t="shared" si="9"/>
        <v>390.47</v>
      </c>
      <c r="CK6" s="35" t="str">
        <f>IF(CK7="","",IF(CK7="-","【-】","【"&amp;SUBSTITUTE(TEXT(CK7,"#,##0.00"),"-","△")&amp;"】"))</f>
        <v>【288.19】</v>
      </c>
      <c r="CL6" s="36">
        <f>IF(CL7="",NA(),CL7)</f>
        <v>43.3</v>
      </c>
      <c r="CM6" s="36">
        <f t="shared" ref="CM6:CU6" si="10">IF(CM7="",NA(),CM7)</f>
        <v>42.67</v>
      </c>
      <c r="CN6" s="36">
        <f t="shared" si="10"/>
        <v>70.510000000000005</v>
      </c>
      <c r="CO6" s="36">
        <f t="shared" si="10"/>
        <v>74.64</v>
      </c>
      <c r="CP6" s="36">
        <f t="shared" si="10"/>
        <v>67.41</v>
      </c>
      <c r="CQ6" s="36">
        <f t="shared" si="10"/>
        <v>46.9</v>
      </c>
      <c r="CR6" s="36">
        <f t="shared" si="10"/>
        <v>47.95</v>
      </c>
      <c r="CS6" s="36">
        <f t="shared" si="10"/>
        <v>48.26</v>
      </c>
      <c r="CT6" s="36">
        <f t="shared" si="10"/>
        <v>48.01</v>
      </c>
      <c r="CU6" s="36">
        <f t="shared" si="10"/>
        <v>49.08</v>
      </c>
      <c r="CV6" s="35" t="str">
        <f>IF(CV7="","",IF(CV7="-","【-】","【"&amp;SUBSTITUTE(TEXT(CV7,"#,##0.00"),"-","△")&amp;"】"))</f>
        <v>【56.31】</v>
      </c>
      <c r="CW6" s="36">
        <f>IF(CW7="",NA(),CW7)</f>
        <v>75.989999999999995</v>
      </c>
      <c r="CX6" s="36">
        <f t="shared" ref="CX6:DF6" si="11">IF(CX7="",NA(),CX7)</f>
        <v>72.22</v>
      </c>
      <c r="CY6" s="36">
        <f t="shared" si="11"/>
        <v>42.4</v>
      </c>
      <c r="CZ6" s="36">
        <f t="shared" si="11"/>
        <v>38.58</v>
      </c>
      <c r="DA6" s="36">
        <f t="shared" si="11"/>
        <v>42.26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104264</v>
      </c>
      <c r="D7" s="38">
        <v>47</v>
      </c>
      <c r="E7" s="38">
        <v>1</v>
      </c>
      <c r="F7" s="38">
        <v>0</v>
      </c>
      <c r="G7" s="38">
        <v>0</v>
      </c>
      <c r="H7" s="38" t="s">
        <v>95</v>
      </c>
      <c r="I7" s="38" t="s">
        <v>96</v>
      </c>
      <c r="J7" s="38" t="s">
        <v>97</v>
      </c>
      <c r="K7" s="38" t="s">
        <v>98</v>
      </c>
      <c r="L7" s="38" t="s">
        <v>99</v>
      </c>
      <c r="M7" s="38" t="s">
        <v>100</v>
      </c>
      <c r="N7" s="39" t="s">
        <v>101</v>
      </c>
      <c r="O7" s="39" t="s">
        <v>102</v>
      </c>
      <c r="P7" s="39">
        <v>8.34</v>
      </c>
      <c r="Q7" s="39">
        <v>1414</v>
      </c>
      <c r="R7" s="39">
        <v>6232</v>
      </c>
      <c r="S7" s="39">
        <v>49.75</v>
      </c>
      <c r="T7" s="39">
        <v>125.27</v>
      </c>
      <c r="U7" s="39">
        <v>519</v>
      </c>
      <c r="V7" s="39">
        <v>1.8</v>
      </c>
      <c r="W7" s="39">
        <v>288.33</v>
      </c>
      <c r="X7" s="39">
        <v>181.27</v>
      </c>
      <c r="Y7" s="39">
        <v>169.32</v>
      </c>
      <c r="Z7" s="39">
        <v>133.30000000000001</v>
      </c>
      <c r="AA7" s="39">
        <v>131.35</v>
      </c>
      <c r="AB7" s="39">
        <v>60.44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103.68</v>
      </c>
      <c r="BJ7" s="39">
        <v>1595.62</v>
      </c>
      <c r="BK7" s="39">
        <v>1302.33</v>
      </c>
      <c r="BL7" s="39">
        <v>1274.21</v>
      </c>
      <c r="BM7" s="39">
        <v>1183.92</v>
      </c>
      <c r="BN7" s="39">
        <v>1128.72</v>
      </c>
      <c r="BO7" s="39">
        <v>949.15</v>
      </c>
      <c r="BP7" s="39">
        <v>180.88</v>
      </c>
      <c r="BQ7" s="39">
        <v>166.98</v>
      </c>
      <c r="BR7" s="39">
        <v>127.84</v>
      </c>
      <c r="BS7" s="39">
        <v>131.31</v>
      </c>
      <c r="BT7" s="39">
        <v>60.43</v>
      </c>
      <c r="BU7" s="39">
        <v>37.92</v>
      </c>
      <c r="BV7" s="39">
        <v>40.89</v>
      </c>
      <c r="BW7" s="39">
        <v>41.25</v>
      </c>
      <c r="BX7" s="39">
        <v>42.5</v>
      </c>
      <c r="BY7" s="39">
        <v>41.84</v>
      </c>
      <c r="BZ7" s="39">
        <v>55.87</v>
      </c>
      <c r="CA7" s="39">
        <v>40.909999999999997</v>
      </c>
      <c r="CB7" s="39">
        <v>52.33</v>
      </c>
      <c r="CC7" s="39">
        <v>62.46</v>
      </c>
      <c r="CD7" s="39">
        <v>62.35</v>
      </c>
      <c r="CE7" s="39">
        <v>135.07</v>
      </c>
      <c r="CF7" s="39">
        <v>423.18</v>
      </c>
      <c r="CG7" s="39">
        <v>383.2</v>
      </c>
      <c r="CH7" s="39">
        <v>383.25</v>
      </c>
      <c r="CI7" s="39">
        <v>377.72</v>
      </c>
      <c r="CJ7" s="39">
        <v>390.47</v>
      </c>
      <c r="CK7" s="39">
        <v>288.19</v>
      </c>
      <c r="CL7" s="39">
        <v>43.3</v>
      </c>
      <c r="CM7" s="39">
        <v>42.67</v>
      </c>
      <c r="CN7" s="39">
        <v>70.510000000000005</v>
      </c>
      <c r="CO7" s="39">
        <v>74.64</v>
      </c>
      <c r="CP7" s="39">
        <v>67.41</v>
      </c>
      <c r="CQ7" s="39">
        <v>46.9</v>
      </c>
      <c r="CR7" s="39">
        <v>47.95</v>
      </c>
      <c r="CS7" s="39">
        <v>48.26</v>
      </c>
      <c r="CT7" s="39">
        <v>48.01</v>
      </c>
      <c r="CU7" s="39">
        <v>49.08</v>
      </c>
      <c r="CV7" s="39">
        <v>56.31</v>
      </c>
      <c r="CW7" s="39">
        <v>75.989999999999995</v>
      </c>
      <c r="CX7" s="39">
        <v>72.22</v>
      </c>
      <c r="CY7" s="39">
        <v>42.4</v>
      </c>
      <c r="CZ7" s="39">
        <v>38.58</v>
      </c>
      <c r="DA7" s="39">
        <v>42.26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2022-02-18T07:44:45Z</cp:lastPrinted>
  <dcterms:created xsi:type="dcterms:W3CDTF">2021-12-03T07:02:34Z</dcterms:created>
  <dcterms:modified xsi:type="dcterms:W3CDTF">2022-02-18T08:06:11Z</dcterms:modified>
  <cp:category/>
</cp:coreProperties>
</file>