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2B81F60A-0774-4122-B58F-EEB6F173CE8A}" xr6:coauthVersionLast="36" xr6:coauthVersionMax="36" xr10:uidLastSave="{00000000-0000-0000-0000-000000000000}"/>
  <workbookProtection workbookAlgorithmName="SHA-512" workbookHashValue="LIGnPFpRXaUOLfZC2FU6ur60kd2Gs7hBQHQfKrCQSpZQ/z91wDWcAaGkAvw50AuIBOXQ1leib+JLW6Rur4nQ2Q==" workbookSaltValue="eex1ikPGbptibxUUbrBm8Q==" workbookSpinCount="100000" lockStructure="1"/>
  <bookViews>
    <workbookView xWindow="0" yWindow="0" windowWidth="28800" windowHeight="1223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I10" i="4" s="1"/>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BB10" i="4"/>
  <c r="AL10" i="4"/>
  <c r="W10" i="4"/>
  <c r="BB8" i="4"/>
  <c r="AT8" i="4"/>
  <c r="AD8" i="4"/>
  <c r="P8" i="4"/>
  <c r="B8"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<sst xmlns="http://schemas.openxmlformats.org/spreadsheetml/2006/main" count="233" uniqueCount="118">
  <si>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</si>
  <si>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</si>
  <si>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</si>
  <si>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</si>
  <si>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</si>
  <si>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</si>
  <si>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</si>
  <si>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</si>
  <si>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</si>
  <si>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</si>
  <si>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</si>
  <si>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</si>
  <si>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</si>
  <si>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</si>
  <si>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</si>
  <si>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</si>
  <si>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</si>
  <si>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</si>
  <si>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</si>
  <si>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</si>
  <si>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</si>
  <si>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</si>
  <si>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</si>
  <si>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</si>
  <si>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</si>
  <si>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</si>
  <si>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</si>
  <si>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</si>
  <si>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</si>
  <si>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</si>
  <si>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</si>
  <si>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</si>
  <si>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</si>
  <si>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</si>
  <si>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</si>
  <si>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</si>
  <si>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</si>
  <si>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</si>
  <si>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</si>
  <si>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</si>
  <si>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</si>
  <si>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</si>
  <si>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</si>
  <si>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</si>
  <si>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</si>
  <si>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</si>
  <si>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</si>
  <si>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</si>
  <si>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</si>
  <si>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</si>
  <si>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</si>
  <si>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</si>
  <si>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</si>
  <si>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</si>
  <si>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</si>
  <si>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</si>
  <si>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</si>
  <si>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</si>
  <si>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</si>
  <si>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</si>
  <si>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</si>
  <si>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</si>
  <si>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</si>
  <si>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</si>
  <si>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</si>
  <si>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</si>
  <si>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</si>
  <si>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</si>
  <si>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</si>
  <si>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</si>
  <si>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</si>
  <si>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</si>
  <si>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</si>
  <si>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</si>
  <si>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</si>
  <si>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</si>
  <si>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</si>
  <si>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</si>
  <si>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</si>
  <si>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</si>
  <si>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</si>
  <si>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</si>
  <si>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</si>
  <si>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</si>
  <si>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</si>
  <si>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</si>
  <si>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</si>
  <si>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</si>
  <si>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</si>
  <si>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</si>
  <si>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</si>
  <si>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</si>
  <si>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</si>
  <si>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</si>
  <si>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</si>
  <si>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</si>
  <si>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</si>
  <si>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</si>
  <si>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</si>
  <si>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</si>
  <si>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</si>
  <si>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</si>
  <si>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</si>
  <si>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</si>
  <si>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</si>
  <si>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</si>
  <si>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</si>
  <si>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</si>
  <si>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</si>
  <si>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</si>
  <si>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</si>
  <si>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</si>
  <si>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</si>
  <si>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</si>
  <si>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</si>
  <si>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
・管路の更新は道路改良工事等により随時布設替えを実施している。昨年度より規模が小さかったことにより、数値は減少した。</t>
    <rPh sb="1" eb="3">
      <t>カンロ</t>
    </rPh>
    <rPh sb="3" eb="5">
      <t>コウシン</t>
    </rPh>
    <rPh sb="5" eb="6">
      <t>リツ</t>
    </rPh>
    <rPh sb="8" eb="10">
      <t>カンロ</t>
    </rPh>
    <rPh sb="11" eb="13">
      <t>コウシン</t>
    </rPh>
    <rPh sb="14" eb="16">
      <t>ドウロ</t>
    </rPh>
    <rPh sb="16" eb="18">
      <t>カイリョウ</t>
    </rPh>
    <rPh sb="18" eb="20">
      <t>コウジ</t>
    </rPh>
    <rPh sb="20" eb="21">
      <t>トウ</t>
    </rPh>
    <rPh sb="24" eb="26">
      <t>ズイジ</t>
    </rPh>
    <rPh sb="26" eb="28">
      <t>フセツ</t>
    </rPh>
    <rPh sb="28" eb="29">
      <t>ガ</t>
    </rPh>
    <rPh sb="31" eb="33">
      <t>ジッシ</t>
    </rPh>
    <rPh sb="38" eb="41">
      <t>サクネンド</t>
    </rPh>
    <rPh sb="43" eb="45">
      <t>キボ</t>
    </rPh>
    <rPh sb="46" eb="47">
      <t>チイ</t>
    </rPh>
    <rPh sb="57" eb="59">
      <t>スウチ</t>
    </rPh>
    <rPh sb="60" eb="62">
      <t>ゲンショウ</t>
    </rPh>
    <phoneticPr fontId="4"/>
  </si>
  <si>
    <t>①収益的収支比率
・令和２年度は、新型コロナウイルス感染症対策で料金の減免をするため、一般会計からの繰入を行ったため、歳入が例年に比べて増加したことにより、大幅に改善した。
④企業債残高対給水収益比率
・平成２９年度の料金値上げ改定により著しく低下した。
⑤料金回収率
・平成２９年度の料金値上げ改定以来、供給単価が上昇したため、回収率は上昇している。
⑥給水原価
・施設管路の老朽化に対応する修繕料が減少したため、昨年度に比べて減少。
⑦施設利用率
・年間を通した給水需要が多かったため、昨年度に比べ増加。
⑧有収率
・全国平均及び類似団体平均値を上回っているが、漏水箇所の修繕や適切な設備更新に努め、更なる改善を図っていきたい。</t>
    <rPh sb="1" eb="4">
      <t>シュウエキテキ</t>
    </rPh>
    <rPh sb="4" eb="6">
      <t>シュウシ</t>
    </rPh>
    <rPh sb="6" eb="8">
      <t>ヒリツ</t>
    </rPh>
    <rPh sb="10" eb="12">
      <t>レイワ</t>
    </rPh>
    <rPh sb="13" eb="15">
      <t>ネンド</t>
    </rPh>
    <rPh sb="17" eb="19">
      <t>シンガタ</t>
    </rPh>
    <rPh sb="26" eb="28">
      <t>カンセン</t>
    </rPh>
    <rPh sb="28" eb="29">
      <t>ショウ</t>
    </rPh>
    <rPh sb="29" eb="31">
      <t>タイサク</t>
    </rPh>
    <rPh sb="32" eb="34">
      <t>リョウキン</t>
    </rPh>
    <rPh sb="35" eb="37">
      <t>ゲンメン</t>
    </rPh>
    <rPh sb="43" eb="45">
      <t>イッパン</t>
    </rPh>
    <rPh sb="45" eb="47">
      <t>カイケイ</t>
    </rPh>
    <rPh sb="50" eb="52">
      <t>クリイレ</t>
    </rPh>
    <rPh sb="53" eb="54">
      <t>オコナ</t>
    </rPh>
    <rPh sb="59" eb="61">
      <t>サイニュウ</t>
    </rPh>
    <rPh sb="62" eb="64">
      <t>レイネン</t>
    </rPh>
    <rPh sb="65" eb="66">
      <t>クラ</t>
    </rPh>
    <rPh sb="68" eb="70">
      <t>オオハバ</t>
    </rPh>
    <rPh sb="71" eb="73">
      <t>ゾウカ</t>
    </rPh>
    <rPh sb="78" eb="81">
      <t>キギョウサイ</t>
    </rPh>
    <rPh sb="81" eb="83">
      <t>カイゼン</t>
    </rPh>
    <rPh sb="83" eb="84">
      <t>タイ</t>
    </rPh>
    <rPh sb="84" eb="86">
      <t>キュウスイ</t>
    </rPh>
    <rPh sb="86" eb="88">
      <t>シュウエキ</t>
    </rPh>
    <rPh sb="88" eb="90">
      <t>ヒリツ</t>
    </rPh>
    <rPh sb="92" eb="94">
      <t>ヘイセイ</t>
    </rPh>
    <rPh sb="96" eb="98">
      <t>ネンド</t>
    </rPh>
    <rPh sb="99" eb="101">
      <t>リョウキン</t>
    </rPh>
    <rPh sb="101" eb="103">
      <t>ネア</t>
    </rPh>
    <rPh sb="104" eb="106">
      <t>カイテイ</t>
    </rPh>
    <rPh sb="109" eb="110">
      <t>イチジル</t>
    </rPh>
    <rPh sb="112" eb="114">
      <t>テイカ</t>
    </rPh>
    <rPh sb="119" eb="121">
      <t>リョウキン</t>
    </rPh>
    <rPh sb="121" eb="124">
      <t>カイシュウリツ</t>
    </rPh>
    <rPh sb="126" eb="128">
      <t>ヘイセイ</t>
    </rPh>
    <rPh sb="130" eb="132">
      <t>ネンド</t>
    </rPh>
    <rPh sb="133" eb="135">
      <t>リョウキン</t>
    </rPh>
    <rPh sb="135" eb="137">
      <t>ネア</t>
    </rPh>
    <rPh sb="138" eb="140">
      <t>カイテイ</t>
    </rPh>
    <rPh sb="140" eb="142">
      <t>イライ</t>
    </rPh>
    <rPh sb="143" eb="145">
      <t>キョウキュウ</t>
    </rPh>
    <rPh sb="145" eb="147">
      <t>タンカ</t>
    </rPh>
    <rPh sb="148" eb="150">
      <t>ジョウショウ</t>
    </rPh>
    <rPh sb="155" eb="158">
      <t>カイシュウリツ</t>
    </rPh>
    <rPh sb="159" eb="161">
      <t>ジョウショウ</t>
    </rPh>
    <rPh sb="168" eb="172">
      <t>キュウスイゲンカ</t>
    </rPh>
    <rPh sb="174" eb="176">
      <t>シセツ</t>
    </rPh>
    <rPh sb="176" eb="178">
      <t>カンロ</t>
    </rPh>
    <rPh sb="179" eb="182">
      <t>ロウキュウカ</t>
    </rPh>
    <rPh sb="183" eb="185">
      <t>タイオウ</t>
    </rPh>
    <rPh sb="187" eb="189">
      <t>シュウゼン</t>
    </rPh>
    <rPh sb="189" eb="190">
      <t>リョウ</t>
    </rPh>
    <rPh sb="191" eb="193">
      <t>ゲンショウ</t>
    </rPh>
    <rPh sb="200" eb="202">
      <t>シセツ</t>
    </rPh>
    <rPh sb="202" eb="205">
      <t>リヨウリツ</t>
    </rPh>
    <rPh sb="220" eb="221">
      <t>トオ</t>
    </rPh>
    <rPh sb="223" eb="225">
      <t>キュウスイ</t>
    </rPh>
    <rPh sb="225" eb="227">
      <t>ジュヨウ</t>
    </rPh>
    <rPh sb="228" eb="229">
      <t>オオ</t>
    </rPh>
    <rPh sb="237" eb="240">
      <t>ユウシュウリツ</t>
    </rPh>
    <rPh sb="255" eb="257">
      <t>ウワマワ</t>
    </rPh>
    <rPh sb="261" eb="263">
      <t>ゼンコク</t>
    </rPh>
    <rPh sb="274" eb="276">
      <t>カショ</t>
    </rPh>
    <rPh sb="277" eb="279">
      <t>シュウゼン</t>
    </rPh>
    <rPh sb="284" eb="286">
      <t>セツビ</t>
    </rPh>
    <rPh sb="286" eb="288">
      <t>コウシン</t>
    </rPh>
    <rPh sb="289" eb="290">
      <t>ツト</t>
    </rPh>
    <rPh sb="291" eb="293">
      <t>カイゼン</t>
    </rPh>
    <rPh sb="294" eb="295">
      <t>ハカ</t>
    </rPh>
    <rPh sb="302" eb="303">
      <t>サラ</t>
    </rPh>
    <phoneticPr fontId="4"/>
  </si>
  <si>
    <t>・平成２９年度の料金値上げ改定により、一般会計への依存体質が改善された。料金改定以降も施設管路の老朽化が著しいが、大規模な修繕が減少傾向にあり、収益的収支比率は、改善傾向にある。
　老朽化への対応については、布設からの経過年数が多く漏水の頻度が多い管路の点検を適正に実施した上、補修・更新を検討し、安定した維持管理を図る必要がある。</t>
    <rPh sb="1" eb="3">
      <t>ヘイセイ</t>
    </rPh>
    <rPh sb="5" eb="7">
      <t>ネンド</t>
    </rPh>
    <rPh sb="8" eb="10">
      <t>リョウキン</t>
    </rPh>
    <rPh sb="10" eb="12">
      <t>ネア</t>
    </rPh>
    <rPh sb="13" eb="15">
      <t>カイテイ</t>
    </rPh>
    <rPh sb="19" eb="21">
      <t>イッパン</t>
    </rPh>
    <rPh sb="21" eb="23">
      <t>カイケイ</t>
    </rPh>
    <rPh sb="25" eb="27">
      <t>イゾン</t>
    </rPh>
    <rPh sb="27" eb="29">
      <t>タイシツ</t>
    </rPh>
    <rPh sb="30" eb="32">
      <t>カイゼン</t>
    </rPh>
    <rPh sb="36" eb="38">
      <t>リョウキン</t>
    </rPh>
    <rPh sb="38" eb="40">
      <t>カイテイ</t>
    </rPh>
    <rPh sb="40" eb="42">
      <t>イコウ</t>
    </rPh>
    <rPh sb="43" eb="45">
      <t>シセツ</t>
    </rPh>
    <rPh sb="45" eb="47">
      <t>カンロ</t>
    </rPh>
    <rPh sb="48" eb="51">
      <t>ロウキュウカ</t>
    </rPh>
    <rPh sb="52" eb="53">
      <t>イチジル</t>
    </rPh>
    <rPh sb="57" eb="60">
      <t>コンネンド</t>
    </rPh>
    <rPh sb="77" eb="79">
      <t>シュウエキ</t>
    </rPh>
    <rPh sb="79" eb="80">
      <t>テキ</t>
    </rPh>
    <rPh sb="80" eb="82">
      <t>シュウシ</t>
    </rPh>
    <rPh sb="82" eb="84">
      <t>ヒリツ</t>
    </rPh>
    <rPh sb="86" eb="88">
      <t>カイゼン</t>
    </rPh>
    <rPh sb="88" eb="90">
      <t>ケイコウ</t>
    </rPh>
    <rPh sb="96" eb="99">
      <t>ロウキュウカ</t>
    </rPh>
    <rPh sb="101" eb="103">
      <t>タイオウ</t>
    </rPh>
    <rPh sb="109" eb="111">
      <t>フセツ</t>
    </rPh>
    <rPh sb="114" eb="116">
      <t>ケイカ</t>
    </rPh>
    <rPh sb="116" eb="118">
      <t>ネンスウ</t>
    </rPh>
    <rPh sb="119" eb="120">
      <t>オオ</t>
    </rPh>
    <rPh sb="121" eb="123">
      <t>ロウスイ</t>
    </rPh>
    <rPh sb="124" eb="126">
      <t>ヒンド</t>
    </rPh>
    <rPh sb="127" eb="128">
      <t>オオ</t>
    </rPh>
    <rPh sb="129" eb="131">
      <t>カンロ</t>
    </rPh>
    <rPh sb="132" eb="134">
      <t>テンケン</t>
    </rPh>
    <rPh sb="135" eb="137">
      <t>テキセイ</t>
    </rPh>
    <rPh sb="138" eb="140">
      <t>ジッシ</t>
    </rPh>
    <rPh sb="142" eb="143">
      <t>ウエ</t>
    </rPh>
    <rPh sb="144" eb="146">
      <t>ホシュウ</t>
    </rPh>
    <rPh sb="147" eb="149">
      <t>コウシン</t>
    </rPh>
    <rPh sb="150" eb="152">
      <t>ケントウ</t>
    </rPh>
    <rPh sb="154" eb="156">
      <t>アンテイ</t>
    </rPh>
    <rPh sb="158" eb="160">
      <t>イジ</t>
    </rPh>
    <rPh sb="160" eb="162">
      <t>カンリ</t>
    </rPh>
    <rPh sb="163" eb="164">
      <t>ハカヒツヨウ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</si>
</sst>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0.25</c:v>
                </c:pt>
                <c:pt idx="1">
                  <c:v>0.12</c:v>
                </c:pt>
                <c:pt idx="2">
                  <c:v>0.49</c:v>
                </c:pt>
                <c:pt idx="3">
                  <c:v>0.49</c:v>
                </c:pt>
                <c:pt idx="4">
                  <c:v>0.3</c:v>
                </c:pt>
              </c:numCache>
            </c:numRef>
          </c:val>
          <c:extLst>
            <c:ext xmlns:c16="http://schemas.microsoft.com/office/drawing/2014/chart" uri="{C3380CC4-5D6E-409C-BE32-E72D297353CC}">
              <c16:uniqueId val="{00000000-084A-4BD4-B6AB-CF8A11B029A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1.48</c:v>
                </c:pt>
              </c:numCache>
            </c:numRef>
          </c:val>
          <c:smooth val="0"/>
          <c:extLst>
            <c:ext xmlns:c16="http://schemas.microsoft.com/office/drawing/2014/chart" uri="{C3380CC4-5D6E-409C-BE32-E72D297353CC}">
              <c16:uniqueId val="{00000001-084A-4BD4-B6AB-CF8A11B029A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64.53</c:v>
                </c:pt>
                <c:pt idx="1">
                  <c:v>64.59</c:v>
                </c:pt>
                <c:pt idx="2">
                  <c:v>61.64</c:v>
                </c:pt>
                <c:pt idx="3">
                  <c:v>63.31</c:v>
                </c:pt>
                <c:pt idx="4">
                  <c:v>66</c:v>
                </c:pt>
              </c:numCache>
            </c:numRef>
          </c:val>
          <c:extLst>
            <c:ext xmlns:c16="http://schemas.microsoft.com/office/drawing/2014/chart" uri="{C3380CC4-5D6E-409C-BE32-E72D297353CC}">
              <c16:uniqueId val="{00000000-0999-44DC-99AE-B503F533B35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55.7</c:v>
                </c:pt>
              </c:numCache>
            </c:numRef>
          </c:val>
          <c:smooth val="0"/>
          <c:extLst>
            <c:ext xmlns:c16="http://schemas.microsoft.com/office/drawing/2014/chart" uri="{C3380CC4-5D6E-409C-BE32-E72D297353CC}">
              <c16:uniqueId val="{00000001-0999-44DC-99AE-B503F533B35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81.08</c:v>
                </c:pt>
                <c:pt idx="1">
                  <c:v>80.19</c:v>
                </c:pt>
                <c:pt idx="2">
                  <c:v>83.26</c:v>
                </c:pt>
                <c:pt idx="3">
                  <c:v>80.180000000000007</c:v>
                </c:pt>
                <c:pt idx="4">
                  <c:v>80.349999999999994</c:v>
                </c:pt>
              </c:numCache>
            </c:numRef>
          </c:val>
          <c:extLst>
            <c:ext xmlns:c16="http://schemas.microsoft.com/office/drawing/2014/chart" uri="{C3380CC4-5D6E-409C-BE32-E72D297353CC}">
              <c16:uniqueId val="{00000000-B9BA-4317-AD69-5DDB132B00F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71.81</c:v>
                </c:pt>
              </c:numCache>
            </c:numRef>
          </c:val>
          <c:smooth val="0"/>
          <c:extLst>
            <c:ext xmlns:c16="http://schemas.microsoft.com/office/drawing/2014/chart" uri="{C3380CC4-5D6E-409C-BE32-E72D297353CC}">
              <c16:uniqueId val="{00000001-B9BA-4317-AD69-5DDB132B00F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85.94</c:v>
                </c:pt>
                <c:pt idx="1">
                  <c:v>98.11</c:v>
                </c:pt>
                <c:pt idx="2">
                  <c:v>90.62</c:v>
                </c:pt>
                <c:pt idx="3">
                  <c:v>92.98</c:v>
                </c:pt>
                <c:pt idx="4">
                  <c:v>126.33</c:v>
                </c:pt>
              </c:numCache>
            </c:numRef>
          </c:val>
          <c:extLst>
            <c:ext xmlns:c16="http://schemas.microsoft.com/office/drawing/2014/chart" uri="{C3380CC4-5D6E-409C-BE32-E72D297353CC}">
              <c16:uniqueId val="{00000000-1DD4-446C-B0F1-0D38A5D75C1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82.57</c:v>
                </c:pt>
              </c:numCache>
            </c:numRef>
          </c:val>
          <c:smooth val="0"/>
          <c:extLst>
            <c:ext xmlns:c16="http://schemas.microsoft.com/office/drawing/2014/chart" uri="{C3380CC4-5D6E-409C-BE32-E72D297353CC}">
              <c16:uniqueId val="{00000001-1DD4-446C-B0F1-0D38A5D75C1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32-492B-99BC-1C58A393B42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32-492B-99BC-1C58A393B42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10-4E35-A127-87D365E5102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10-4E35-A127-87D365E5102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91-4ADC-BEFF-F341A844B4F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91-4ADC-BEFF-F341A844B4F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E6-4D25-ADB7-22CFC4E4281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E6-4D25-ADB7-22CFC4E4281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562.79999999999995</c:v>
                </c:pt>
                <c:pt idx="1">
                  <c:v>313.52</c:v>
                </c:pt>
                <c:pt idx="2">
                  <c:v>288.45</c:v>
                </c:pt>
                <c:pt idx="3">
                  <c:v>257.36</c:v>
                </c:pt>
                <c:pt idx="4">
                  <c:v>232.61</c:v>
                </c:pt>
              </c:numCache>
            </c:numRef>
          </c:val>
          <c:extLst>
            <c:ext xmlns:c16="http://schemas.microsoft.com/office/drawing/2014/chart" uri="{C3380CC4-5D6E-409C-BE32-E72D297353CC}">
              <c16:uniqueId val="{00000000-D6E3-4699-B205-B735256AF8A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834.1</c:v>
                </c:pt>
              </c:numCache>
            </c:numRef>
          </c:val>
          <c:smooth val="0"/>
          <c:extLst>
            <c:ext xmlns:c16="http://schemas.microsoft.com/office/drawing/2014/chart" uri="{C3380CC4-5D6E-409C-BE32-E72D297353CC}">
              <c16:uniqueId val="{00000001-D6E3-4699-B205-B735256AF8A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55.13</c:v>
                </c:pt>
                <c:pt idx="1">
                  <c:v>87.89</c:v>
                </c:pt>
                <c:pt idx="2">
                  <c:v>79.760000000000005</c:v>
                </c:pt>
                <c:pt idx="3">
                  <c:v>84.22</c:v>
                </c:pt>
                <c:pt idx="4">
                  <c:v>105.37</c:v>
                </c:pt>
              </c:numCache>
            </c:numRef>
          </c:val>
          <c:extLst>
            <c:ext xmlns:c16="http://schemas.microsoft.com/office/drawing/2014/chart" uri="{C3380CC4-5D6E-409C-BE32-E72D297353CC}">
              <c16:uniqueId val="{00000000-50E6-4493-AB2E-5C1CFB8BBA9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64.44</c:v>
                </c:pt>
              </c:numCache>
            </c:numRef>
          </c:val>
          <c:smooth val="0"/>
          <c:extLst>
            <c:ext xmlns:c16="http://schemas.microsoft.com/office/drawing/2014/chart" uri="{C3380CC4-5D6E-409C-BE32-E72D297353CC}">
              <c16:uniqueId val="{00000001-50E6-4493-AB2E-5C1CFB8BBA9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110.91</c:v>
                </c:pt>
                <c:pt idx="1">
                  <c:v>116.91</c:v>
                </c:pt>
                <c:pt idx="2">
                  <c:v>129.88</c:v>
                </c:pt>
                <c:pt idx="3">
                  <c:v>127.09</c:v>
                </c:pt>
                <c:pt idx="4">
                  <c:v>103.34</c:v>
                </c:pt>
              </c:numCache>
            </c:numRef>
          </c:val>
          <c:extLst>
            <c:ext xmlns:c16="http://schemas.microsoft.com/office/drawing/2014/chart" uri="{C3380CC4-5D6E-409C-BE32-E72D297353CC}">
              <c16:uniqueId val="{00000000-C43B-4E8E-AB12-8F920DC07A2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197.14</c:v>
                </c:pt>
              </c:numCache>
            </c:numRef>
          </c:val>
          <c:smooth val="0"/>
          <c:extLst>
            <c:ext xmlns:c16="http://schemas.microsoft.com/office/drawing/2014/chart" uri="{C3380CC4-5D6E-409C-BE32-E72D297353CC}">
              <c16:uniqueId val="{00000001-C43B-4E8E-AB12-8F920DC07A2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群馬県　昭和村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7186</v>
      </c>
      <c r="AM8" s="51"/>
      <c r="AN8" s="51"/>
      <c r="AO8" s="51"/>
      <c r="AP8" s="51"/>
      <c r="AQ8" s="51"/>
      <c r="AR8" s="51"/>
      <c r="AS8" s="51"/>
      <c r="AT8" s="47">
        <f>データ!$S$6</f>
        <v>64.14</v>
      </c>
      <c r="AU8" s="47"/>
      <c r="AV8" s="47"/>
      <c r="AW8" s="47"/>
      <c r="AX8" s="47"/>
      <c r="AY8" s="47"/>
      <c r="AZ8" s="47"/>
      <c r="BA8" s="47"/>
      <c r="BB8" s="47">
        <f>データ!$T$6</f>
        <v>112.04</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98.92</v>
      </c>
      <c r="Q10" s="47"/>
      <c r="R10" s="47"/>
      <c r="S10" s="47"/>
      <c r="T10" s="47"/>
      <c r="U10" s="47"/>
      <c r="V10" s="47"/>
      <c r="W10" s="51">
        <f>データ!$Q$6</f>
        <v>586</v>
      </c>
      <c r="X10" s="51"/>
      <c r="Y10" s="51"/>
      <c r="Z10" s="51"/>
      <c r="AA10" s="51"/>
      <c r="AB10" s="51"/>
      <c r="AC10" s="51"/>
      <c r="AD10" s="2"/>
      <c r="AE10" s="2"/>
      <c r="AF10" s="2"/>
      <c r="AG10" s="2"/>
      <c r="AH10" s="2"/>
      <c r="AI10" s="2"/>
      <c r="AJ10" s="2"/>
      <c r="AK10" s="2"/>
      <c r="AL10" s="51">
        <f>データ!$U$6</f>
        <v>7084</v>
      </c>
      <c r="AM10" s="51"/>
      <c r="AN10" s="51"/>
      <c r="AO10" s="51"/>
      <c r="AP10" s="51"/>
      <c r="AQ10" s="51"/>
      <c r="AR10" s="51"/>
      <c r="AS10" s="51"/>
      <c r="AT10" s="47">
        <f>データ!$V$6</f>
        <v>31.2</v>
      </c>
      <c r="AU10" s="47"/>
      <c r="AV10" s="47"/>
      <c r="AW10" s="47"/>
      <c r="AX10" s="47"/>
      <c r="AY10" s="47"/>
      <c r="AZ10" s="47"/>
      <c r="BA10" s="47"/>
      <c r="BB10" s="47">
        <f>データ!$W$6</f>
        <v>227.05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117</v>
      </c>
      <c r="BM66" s="85"/>
      <c r="BN66" s="85"/>
      <c r="BO66" s="85"/>
      <c r="BP66" s="85"/>
      <c r="BQ66" s="85"/>
      <c r="BR66" s="85"/>
      <c r="BS66" s="85"/>
      <c r="BT66" s="85"/>
      <c r="BU66" s="85"/>
      <c r="BV66" s="85"/>
      <c r="BW66" s="85"/>
      <c r="BX66" s="85"/>
      <c r="BY66" s="85"/>
      <c r="BZ66" s="8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43</v>
      </c>
      <c r="N85" s="27" t="s">
        <v>43</v>
      </c>
      <c r="O85" s="27" t="str">
        <f>データ!EN6</f>
        <v>【0.80】</v>
      </c>
    </row>
  </sheetData>
  <sheetProtection algorithmName="SHA-512" hashValue="pRXI1f01Wkv4Vcmr46EM+0jN9rwb3hUSPt2//F4bSsA3wDMBzWnZHTZ4mDv2EUtvugehwbz021D8qNg3MCtbfA==" saltValue="MdBxM8TC+YHmsT2LgCjYC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2">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2">
      <c r="A6" s="29" t="s">
        <v>96</v>
      </c>
      <c r="B6" s="34">
        <f>B7</f>
        <v>2020</v>
      </c>
      <c r="C6" s="34">
        <f t="shared" ref="C6:W6" si="3">C7</f>
        <v>104485</v>
      </c>
      <c r="D6" s="34">
        <f t="shared" si="3"/>
        <v>47</v>
      </c>
      <c r="E6" s="34">
        <f t="shared" si="3"/>
        <v>1</v>
      </c>
      <c r="F6" s="34">
        <f t="shared" si="3"/>
        <v>0</v>
      </c>
      <c r="G6" s="34">
        <f t="shared" si="3"/>
        <v>0</v>
      </c>
      <c r="H6" s="34" t="str">
        <f t="shared" si="3"/>
        <v>群馬県　昭和村</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98.92</v>
      </c>
      <c r="Q6" s="35">
        <f t="shared" si="3"/>
        <v>586</v>
      </c>
      <c r="R6" s="35">
        <f t="shared" si="3"/>
        <v>7186</v>
      </c>
      <c r="S6" s="35">
        <f t="shared" si="3"/>
        <v>64.14</v>
      </c>
      <c r="T6" s="35">
        <f t="shared" si="3"/>
        <v>112.04</v>
      </c>
      <c r="U6" s="35">
        <f t="shared" si="3"/>
        <v>7084</v>
      </c>
      <c r="V6" s="35">
        <f t="shared" si="3"/>
        <v>31.2</v>
      </c>
      <c r="W6" s="35">
        <f t="shared" si="3"/>
        <v>227.05</v>
      </c>
      <c r="X6" s="36">
        <f>IF(X7="",NA(),X7)</f>
        <v>85.94</v>
      </c>
      <c r="Y6" s="36">
        <f t="shared" ref="Y6:AG6" si="4">IF(Y7="",NA(),Y7)</f>
        <v>98.11</v>
      </c>
      <c r="Z6" s="36">
        <f t="shared" si="4"/>
        <v>90.62</v>
      </c>
      <c r="AA6" s="36">
        <f t="shared" si="4"/>
        <v>92.98</v>
      </c>
      <c r="AB6" s="36">
        <f t="shared" si="4"/>
        <v>126.33</v>
      </c>
      <c r="AC6" s="36">
        <f t="shared" si="4"/>
        <v>76.650000000000006</v>
      </c>
      <c r="AD6" s="36">
        <f t="shared" si="4"/>
        <v>73.959999999999994</v>
      </c>
      <c r="AE6" s="36">
        <f t="shared" si="4"/>
        <v>75.010000000000005</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562.79999999999995</v>
      </c>
      <c r="BF6" s="36">
        <f t="shared" ref="BF6:BN6" si="7">IF(BF7="",NA(),BF7)</f>
        <v>313.52</v>
      </c>
      <c r="BG6" s="36">
        <f t="shared" si="7"/>
        <v>288.45</v>
      </c>
      <c r="BH6" s="36">
        <f t="shared" si="7"/>
        <v>257.36</v>
      </c>
      <c r="BI6" s="36">
        <f t="shared" si="7"/>
        <v>232.61</v>
      </c>
      <c r="BJ6" s="36">
        <f t="shared" si="7"/>
        <v>1346.23</v>
      </c>
      <c r="BK6" s="36">
        <f t="shared" si="7"/>
        <v>1295.06</v>
      </c>
      <c r="BL6" s="36">
        <f t="shared" si="7"/>
        <v>1168.7</v>
      </c>
      <c r="BM6" s="36">
        <f t="shared" si="7"/>
        <v>1245.46</v>
      </c>
      <c r="BN6" s="36">
        <f t="shared" si="7"/>
        <v>834.1</v>
      </c>
      <c r="BO6" s="35" t="str">
        <f>IF(BO7="","",IF(BO7="-","【-】","【"&amp;SUBSTITUTE(TEXT(BO7,"#,##0.00"),"-","△")&amp;"】"))</f>
        <v>【949.15】</v>
      </c>
      <c r="BP6" s="36">
        <f>IF(BP7="",NA(),BP7)</f>
        <v>55.13</v>
      </c>
      <c r="BQ6" s="36">
        <f t="shared" ref="BQ6:BY6" si="8">IF(BQ7="",NA(),BQ7)</f>
        <v>87.89</v>
      </c>
      <c r="BR6" s="36">
        <f t="shared" si="8"/>
        <v>79.760000000000005</v>
      </c>
      <c r="BS6" s="36">
        <f t="shared" si="8"/>
        <v>84.22</v>
      </c>
      <c r="BT6" s="36">
        <f t="shared" si="8"/>
        <v>105.37</v>
      </c>
      <c r="BU6" s="36">
        <f t="shared" si="8"/>
        <v>53.41</v>
      </c>
      <c r="BV6" s="36">
        <f t="shared" si="8"/>
        <v>53.29</v>
      </c>
      <c r="BW6" s="36">
        <f t="shared" si="8"/>
        <v>53.59</v>
      </c>
      <c r="BX6" s="36">
        <f t="shared" si="8"/>
        <v>51.08</v>
      </c>
      <c r="BY6" s="36">
        <f t="shared" si="8"/>
        <v>64.44</v>
      </c>
      <c r="BZ6" s="35" t="str">
        <f>IF(BZ7="","",IF(BZ7="-","【-】","【"&amp;SUBSTITUTE(TEXT(BZ7,"#,##0.00"),"-","△")&amp;"】"))</f>
        <v>【55.87】</v>
      </c>
      <c r="CA6" s="36">
        <f>IF(CA7="",NA(),CA7)</f>
        <v>110.91</v>
      </c>
      <c r="CB6" s="36">
        <f t="shared" ref="CB6:CJ6" si="9">IF(CB7="",NA(),CB7)</f>
        <v>116.91</v>
      </c>
      <c r="CC6" s="36">
        <f t="shared" si="9"/>
        <v>129.88</v>
      </c>
      <c r="CD6" s="36">
        <f t="shared" si="9"/>
        <v>127.09</v>
      </c>
      <c r="CE6" s="36">
        <f t="shared" si="9"/>
        <v>103.34</v>
      </c>
      <c r="CF6" s="36">
        <f t="shared" si="9"/>
        <v>277.39999999999998</v>
      </c>
      <c r="CG6" s="36">
        <f t="shared" si="9"/>
        <v>259.02</v>
      </c>
      <c r="CH6" s="36">
        <f t="shared" si="9"/>
        <v>259.79000000000002</v>
      </c>
      <c r="CI6" s="36">
        <f t="shared" si="9"/>
        <v>262.13</v>
      </c>
      <c r="CJ6" s="36">
        <f t="shared" si="9"/>
        <v>197.14</v>
      </c>
      <c r="CK6" s="35" t="str">
        <f>IF(CK7="","",IF(CK7="-","【-】","【"&amp;SUBSTITUTE(TEXT(CK7,"#,##0.00"),"-","△")&amp;"】"))</f>
        <v>【288.19】</v>
      </c>
      <c r="CL6" s="36">
        <f>IF(CL7="",NA(),CL7)</f>
        <v>64.53</v>
      </c>
      <c r="CM6" s="36">
        <f t="shared" ref="CM6:CU6" si="10">IF(CM7="",NA(),CM7)</f>
        <v>64.59</v>
      </c>
      <c r="CN6" s="36">
        <f t="shared" si="10"/>
        <v>61.64</v>
      </c>
      <c r="CO6" s="36">
        <f t="shared" si="10"/>
        <v>63.31</v>
      </c>
      <c r="CP6" s="36">
        <f t="shared" si="10"/>
        <v>66</v>
      </c>
      <c r="CQ6" s="36">
        <f t="shared" si="10"/>
        <v>56.19</v>
      </c>
      <c r="CR6" s="36">
        <f t="shared" si="10"/>
        <v>56.65</v>
      </c>
      <c r="CS6" s="36">
        <f t="shared" si="10"/>
        <v>56.41</v>
      </c>
      <c r="CT6" s="36">
        <f t="shared" si="10"/>
        <v>54.9</v>
      </c>
      <c r="CU6" s="36">
        <f t="shared" si="10"/>
        <v>55.7</v>
      </c>
      <c r="CV6" s="35" t="str">
        <f>IF(CV7="","",IF(CV7="-","【-】","【"&amp;SUBSTITUTE(TEXT(CV7,"#,##0.00"),"-","△")&amp;"】"))</f>
        <v>【56.31】</v>
      </c>
      <c r="CW6" s="36">
        <f>IF(CW7="",NA(),CW7)</f>
        <v>81.08</v>
      </c>
      <c r="CX6" s="36">
        <f t="shared" ref="CX6:DF6" si="11">IF(CX7="",NA(),CX7)</f>
        <v>80.19</v>
      </c>
      <c r="CY6" s="36">
        <f t="shared" si="11"/>
        <v>83.26</v>
      </c>
      <c r="CZ6" s="36">
        <f t="shared" si="11"/>
        <v>80.180000000000007</v>
      </c>
      <c r="DA6" s="36">
        <f t="shared" si="11"/>
        <v>80.349999999999994</v>
      </c>
      <c r="DB6" s="36">
        <f t="shared" si="11"/>
        <v>77.180000000000007</v>
      </c>
      <c r="DC6" s="36">
        <f t="shared" si="11"/>
        <v>76.13</v>
      </c>
      <c r="DD6" s="36">
        <f t="shared" si="11"/>
        <v>75.12</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0.25</v>
      </c>
      <c r="EE6" s="36">
        <f t="shared" ref="EE6:EM6" si="14">IF(EE7="",NA(),EE7)</f>
        <v>0.12</v>
      </c>
      <c r="EF6" s="36">
        <f t="shared" si="14"/>
        <v>0.49</v>
      </c>
      <c r="EG6" s="36">
        <f t="shared" si="14"/>
        <v>0.49</v>
      </c>
      <c r="EH6" s="36">
        <f t="shared" si="14"/>
        <v>0.3</v>
      </c>
      <c r="EI6" s="36">
        <f t="shared" si="14"/>
        <v>0.8</v>
      </c>
      <c r="EJ6" s="36">
        <f t="shared" si="14"/>
        <v>0.96</v>
      </c>
      <c r="EK6" s="36">
        <f t="shared" si="14"/>
        <v>0.65</v>
      </c>
      <c r="EL6" s="36">
        <f t="shared" si="14"/>
        <v>0.52</v>
      </c>
      <c r="EM6" s="36">
        <f t="shared" si="14"/>
        <v>1.48</v>
      </c>
      <c r="EN6" s="35" t="str">
        <f>IF(EN7="","",IF(EN7="-","【-】","【"&amp;SUBSTITUTE(TEXT(EN7,"#,##0.00"),"-","△")&amp;"】"))</f>
        <v>【0.80】</v>
      </c>
    </row>
    <row r="7" spans="1:144" s="37" customFormat="1" x14ac:dyDescent="0.2">
      <c r="A7" s="29"/>
      <c r="B7" s="38">
        <v>2020</v>
      </c>
      <c r="C7" s="38">
        <v>104485</v>
      </c>
      <c r="D7" s="38">
        <v>47</v>
      </c>
      <c r="E7" s="38">
        <v>1</v>
      </c>
      <c r="F7" s="38">
        <v>0</v>
      </c>
      <c r="G7" s="38">
        <v>0</v>
      </c>
      <c r="H7" s="38" t="s">
        <v>97</v>
      </c>
      <c r="I7" s="38" t="s">
        <v>98</v>
      </c>
      <c r="J7" s="38" t="s">
        <v>99</v>
      </c>
      <c r="K7" s="38" t="s">
        <v>100</v>
      </c>
      <c r="L7" s="38" t="s">
        <v>101</v>
      </c>
      <c r="M7" s="38" t="s">
        <v>102</v>
      </c>
      <c r="N7" s="39" t="s">
        <v>103</v>
      </c>
      <c r="O7" s="39" t="s">
        <v>104</v>
      </c>
      <c r="P7" s="39">
        <v>98.92</v>
      </c>
      <c r="Q7" s="39">
        <v>586</v>
      </c>
      <c r="R7" s="39">
        <v>7186</v>
      </c>
      <c r="S7" s="39">
        <v>64.14</v>
      </c>
      <c r="T7" s="39">
        <v>112.04</v>
      </c>
      <c r="U7" s="39">
        <v>7084</v>
      </c>
      <c r="V7" s="39">
        <v>31.2</v>
      </c>
      <c r="W7" s="39">
        <v>227.05</v>
      </c>
      <c r="X7" s="39">
        <v>85.94</v>
      </c>
      <c r="Y7" s="39">
        <v>98.11</v>
      </c>
      <c r="Z7" s="39">
        <v>90.62</v>
      </c>
      <c r="AA7" s="39">
        <v>92.98</v>
      </c>
      <c r="AB7" s="39">
        <v>126.33</v>
      </c>
      <c r="AC7" s="39">
        <v>76.650000000000006</v>
      </c>
      <c r="AD7" s="39">
        <v>73.959999999999994</v>
      </c>
      <c r="AE7" s="39">
        <v>75.010000000000005</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562.79999999999995</v>
      </c>
      <c r="BF7" s="39">
        <v>313.52</v>
      </c>
      <c r="BG7" s="39">
        <v>288.45</v>
      </c>
      <c r="BH7" s="39">
        <v>257.36</v>
      </c>
      <c r="BI7" s="39">
        <v>232.61</v>
      </c>
      <c r="BJ7" s="39">
        <v>1346.23</v>
      </c>
      <c r="BK7" s="39">
        <v>1295.06</v>
      </c>
      <c r="BL7" s="39">
        <v>1168.7</v>
      </c>
      <c r="BM7" s="39">
        <v>1245.46</v>
      </c>
      <c r="BN7" s="39">
        <v>834.1</v>
      </c>
      <c r="BO7" s="39">
        <v>949.15</v>
      </c>
      <c r="BP7" s="39">
        <v>55.13</v>
      </c>
      <c r="BQ7" s="39">
        <v>87.89</v>
      </c>
      <c r="BR7" s="39">
        <v>79.760000000000005</v>
      </c>
      <c r="BS7" s="39">
        <v>84.22</v>
      </c>
      <c r="BT7" s="39">
        <v>105.37</v>
      </c>
      <c r="BU7" s="39">
        <v>53.41</v>
      </c>
      <c r="BV7" s="39">
        <v>53.29</v>
      </c>
      <c r="BW7" s="39">
        <v>53.59</v>
      </c>
      <c r="BX7" s="39">
        <v>51.08</v>
      </c>
      <c r="BY7" s="39">
        <v>64.44</v>
      </c>
      <c r="BZ7" s="39">
        <v>55.87</v>
      </c>
      <c r="CA7" s="39">
        <v>110.91</v>
      </c>
      <c r="CB7" s="39">
        <v>116.91</v>
      </c>
      <c r="CC7" s="39">
        <v>129.88</v>
      </c>
      <c r="CD7" s="39">
        <v>127.09</v>
      </c>
      <c r="CE7" s="39">
        <v>103.34</v>
      </c>
      <c r="CF7" s="39">
        <v>277.39999999999998</v>
      </c>
      <c r="CG7" s="39">
        <v>259.02</v>
      </c>
      <c r="CH7" s="39">
        <v>259.79000000000002</v>
      </c>
      <c r="CI7" s="39">
        <v>262.13</v>
      </c>
      <c r="CJ7" s="39">
        <v>197.14</v>
      </c>
      <c r="CK7" s="39">
        <v>288.19</v>
      </c>
      <c r="CL7" s="39">
        <v>64.53</v>
      </c>
      <c r="CM7" s="39">
        <v>64.59</v>
      </c>
      <c r="CN7" s="39">
        <v>61.64</v>
      </c>
      <c r="CO7" s="39">
        <v>63.31</v>
      </c>
      <c r="CP7" s="39">
        <v>66</v>
      </c>
      <c r="CQ7" s="39">
        <v>56.19</v>
      </c>
      <c r="CR7" s="39">
        <v>56.65</v>
      </c>
      <c r="CS7" s="39">
        <v>56.41</v>
      </c>
      <c r="CT7" s="39">
        <v>54.9</v>
      </c>
      <c r="CU7" s="39">
        <v>55.7</v>
      </c>
      <c r="CV7" s="39">
        <v>56.31</v>
      </c>
      <c r="CW7" s="39">
        <v>81.08</v>
      </c>
      <c r="CX7" s="39">
        <v>80.19</v>
      </c>
      <c r="CY7" s="39">
        <v>83.26</v>
      </c>
      <c r="CZ7" s="39">
        <v>80.180000000000007</v>
      </c>
      <c r="DA7" s="39">
        <v>80.349999999999994</v>
      </c>
      <c r="DB7" s="39">
        <v>77.180000000000007</v>
      </c>
      <c r="DC7" s="39">
        <v>76.13</v>
      </c>
      <c r="DD7" s="39">
        <v>75.12</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0.25</v>
      </c>
      <c r="EE7" s="39">
        <v>0.12</v>
      </c>
      <c r="EF7" s="39">
        <v>0.49</v>
      </c>
      <c r="EG7" s="39">
        <v>0.49</v>
      </c>
      <c r="EH7" s="39">
        <v>0.3</v>
      </c>
      <c r="EI7" s="39">
        <v>0.8</v>
      </c>
      <c r="EJ7" s="39">
        <v>0.96</v>
      </c>
      <c r="EK7" s="39">
        <v>0.65</v>
      </c>
      <c r="EL7" s="39">
        <v>0.52</v>
      </c>
      <c r="EM7" s="39">
        <v>1.48</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110</v>
      </c>
    </row>
    <row r="12" spans="1:144" x14ac:dyDescent="0.2">
      <c r="B12">
        <v>1</v>
      </c>
      <c r="C12">
        <v>1</v>
      </c>
      <c r="D12">
        <v>1</v>
      </c>
      <c r="E12">
        <v>1</v>
      </c>
      <c r="F12">
        <v>2</v>
      </c>
      <c r="G12" t="s">
        <v>111</v>
      </c>
    </row>
    <row r="13" spans="1:144" x14ac:dyDescent="0.2">
      <c r="B13" t="s">
        <v>112</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2021-12-03T07:02:38Z</dcterms:created>
  <dcterms:modified xsi:type="dcterms:W3CDTF">2022-02-21T07:35:24Z</dcterms:modified>
  <cp:category/>
</cp:coreProperties>
</file>