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10.1.36.23\地方債係\210-公営企業決算調査\07経営比較分析表\R03（R2決算）\04 各団体回答\○23_草津町\"/>
    </mc:Choice>
  </mc:AlternateContent>
  <xr:revisionPtr revIDLastSave="0" documentId="13_ncr:1_{2AB1DB71-31E0-4275-9511-7ED99C6637AF}" xr6:coauthVersionLast="36" xr6:coauthVersionMax="36" xr10:uidLastSave="{00000000-0000-0000-0000-000000000000}"/>
  <workbookProtection workbookAlgorithmName="SHA-512" workbookHashValue="xpxyZvNKI1uM84ByIkPDNbXeAmwIvZPJPHDul5Z6EiWZj54xVLmCRtpqiDbJpUO1E8baiWB17zEWA/gJdgRGxA==" workbookSaltValue="v0tEnH7z4fSCl5INpljjbQ==" workbookSpinCount="100000" lockStructure="1"/>
  <bookViews>
    <workbookView xWindow="0" yWindow="0" windowWidth="23040" windowHeight="8604"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E86" i="4"/>
  <c r="AT10" i="4"/>
  <c r="AL10" i="4"/>
  <c r="AD10" i="4"/>
  <c r="I10" i="4"/>
  <c r="B10" i="4"/>
  <c r="AL8" i="4"/>
  <c r="P8" i="4"/>
  <c r="I8" i="4"/>
</calcChain>
</file>

<file path=xl/sharedStrings.xml><?xml version="1.0" encoding="utf-8"?>
<sst xmlns="http://schemas.openxmlformats.org/spreadsheetml/2006/main" count="236" uniqueCount="120">
  <si>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</si>
  <si>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</si>
  <si>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</si>
  <si>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</si>
  <si>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</si>
  <si>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</si>
  <si>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</si>
  <si>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</si>
  <si>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</si>
  <si>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</si>
  <si>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</si>
  <si>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</si>
  <si>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</si>
  <si>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</si>
  <si>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</si>
  <si>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</si>
  <si>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</si>
  <si>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</si>
  <si>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</si>
  <si>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</si>
  <si>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</si>
  <si>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</si>
  <si>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</si>
  <si>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</si>
  <si>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</si>
  <si>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</si>
  <si>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</si>
  <si>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</si>
  <si>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</si>
  <si>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</si>
  <si>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</si>
  <si>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</si>
  <si>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</si>
  <si>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</si>
  <si>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</si>
  <si>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</si>
  <si>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</si>
  <si>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</si>
  <si>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</si>
  <si>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</si>
  <si>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</si>
  <si>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</si>
  <si>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</si>
  <si>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</si>
  <si>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</si>
  <si>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</si>
  <si>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</si>
  <si>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</si>
  <si>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</si>
  <si>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</si>
  <si>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</si>
  <si>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</si>
  <si>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</si>
  <si>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</si>
  <si>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</si>
  <si>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</si>
  <si>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</si>
  <si>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</si>
  <si>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</si>
  <si>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</si>
  <si>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</si>
  <si>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</si>
  <si>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</si>
  <si>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</si>
  <si>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</si>
  <si>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</si>
  <si>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</si>
  <si>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</si>
  <si>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</si>
  <si>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</si>
  <si>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</si>
  <si>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</si>
  <si>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</si>
  <si>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</si>
  <si>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</si>
  <si>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</si>
  <si>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</si>
  <si>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</si>
  <si>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</si>
  <si>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</si>
  <si>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</si>
  <si>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</si>
  <si>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</si>
  <si>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</si>
  <si>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</si>
  <si>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</si>
  <si>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</si>
  <si>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</si>
  <si>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</si>
  <si>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</si>
  <si>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</si>
  <si>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</si>
  <si>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</si>
  <si>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</si>
  <si>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</si>
  <si>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</si>
  <si>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</si>
  <si>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</si>
  <si>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草津町</t>
  </si>
  <si>
    <t>法非適用</t>
  </si>
  <si>
    <t>下水道事業</t>
  </si>
  <si>
    <t>公共下水道</t>
  </si>
  <si>
    <t>Cd1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</si>
  <si>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</si>
  <si>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</si>
  <si>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</si>
  <si>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</si>
  <si>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</si>
  <si>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</si>
  <si>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</si>
  <si>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</si>
  <si>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</si>
  <si>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</si>
  <si>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</si>
  <si>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</si>
  <si>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</si>
  <si>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</si>
  <si>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経営状況については安定した状態ではある。平成30年度より下水処理場再構築事業の起債により繰入金は減少しているが、有収水量が減少傾向にあり、新型コロナウィルスの影響もあるため、料金収入の減少も予想される。
　今後、起債の償還開始や下水処理場の供用開始後に料金収入で賄っていくために、再度段階を踏んで計画的に料金改定を行い財源確保や経費削減に努める必要がある。また、令和2年度から委託により公営企業会計への移行準備に着手した。</t>
    <rPh sb="29" eb="34">
      <t>ゲスイショリジョウ</t>
    </rPh>
    <rPh sb="70" eb="72">
      <t>シンガタ</t>
    </rPh>
    <rPh sb="80" eb="82">
      <t>エイキョウ</t>
    </rPh>
    <rPh sb="115" eb="117">
      <t>ゲスイ</t>
    </rPh>
    <rPh sb="117" eb="120">
      <t>ショリジョウ</t>
    </rPh>
    <rPh sb="121" eb="124">
      <t>ショリジョウ</t>
    </rPh>
    <rPh sb="165" eb="167">
      <t>ケイヒ</t>
    </rPh>
    <rPh sb="167" eb="169">
      <t>サクゲン</t>
    </rPh>
    <rPh sb="204" eb="206">
      <t>ジュンビ</t>
    </rPh>
    <phoneticPr fontId="4"/>
  </si>
  <si>
    <t>　類似団体と比較すると高水準で推移している。当該年度は新型コロナウィルスの影響により使用料収入が減少したため、管渠更新工事を控えた。今後も計画的に更新工事等を進めて行く。
　また施設の老朽化が著しく、平成27年度より下水処理場再構築事業に着手している。平成29年度に長寿命化計画を策定、平成30年度には経営戦略を策定しており、計画的な管渠の改善を進めていく予定である。</t>
    <rPh sb="22" eb="26">
      <t>トウガイネンド</t>
    </rPh>
    <rPh sb="27" eb="29">
      <t>シンガタ</t>
    </rPh>
    <rPh sb="37" eb="39">
      <t>エイキョウ</t>
    </rPh>
    <rPh sb="42" eb="45">
      <t>シヨウリョウ</t>
    </rPh>
    <rPh sb="45" eb="47">
      <t>シュウニュウ</t>
    </rPh>
    <rPh sb="48" eb="50">
      <t>ゲンショウ</t>
    </rPh>
    <rPh sb="55" eb="57">
      <t>カンキョ</t>
    </rPh>
    <rPh sb="57" eb="59">
      <t>コウシン</t>
    </rPh>
    <rPh sb="59" eb="61">
      <t>コウジ</t>
    </rPh>
    <rPh sb="62" eb="63">
      <t>ヒカ</t>
    </rPh>
    <rPh sb="163" eb="165">
      <t>ケイカク</t>
    </rPh>
    <rPh sb="165" eb="166">
      <t>テキ</t>
    </rPh>
    <rPh sb="167" eb="169">
      <t>カンキョ</t>
    </rPh>
    <rPh sb="170" eb="172">
      <t>カイゼン</t>
    </rPh>
    <rPh sb="173" eb="174">
      <t>スス</t>
    </rPh>
    <rPh sb="178" eb="180">
      <t>ヨテイ</t>
    </rPh>
    <phoneticPr fontId="4"/>
  </si>
  <si>
    <t>①〈収益的収支比率〉
　人員配置による人件費の減少等による営業費用の減少や平成27年度より3ヶ年かけて行った料金改定による料金収入の増加により、収益的収支比率が大きくなったが、当該年度は新型コロナウィルスの影響や有収水量が減少傾向にある為、料金収入は減少していくと考えられる。また、下水処理場再構築事業の起債償還が始まれば更なる経費削減と料金改定が必要になると思われる。
④〈企業債残高対事業規模比率〉
　機器の更新工事や維持補修等を町単独費で賄ってきたため低水準で推移している。今後は、下水処理場再構築事業の起債により増加していくと考えられる。
⑤〈経費回収率〉
　汚水処理費が減少し平成29年度は回収率が上がっているが、それ以降は減少傾向にあるため、今後も経費削減に努める。
⑥〈汚水処理原価〉
　類似団体と比較すると低水準で推移しており、平成29年度は汚水処理費が減少し汚水処理原価も減少したが、今後は有収水量の減少傾向により汚水処理原価は増加していくと思われる。当該年度は新型コロナウィルスの影響もあり前年度からほぼ横ばいとなった。
⑦〈施設利用率〉
　建設当時の過大な仕様により、類似団体と比較すると低水準である。また、観光地特有の流入水量の変動にも対応する必要がある。
⑧〈水洗化率〉
　処理区域内の水洗化率はほぼ同率で推移しているため、今後は個別に接続要請等が必要と考えられる。</t>
    <rPh sb="88" eb="90">
      <t>トウガイ</t>
    </rPh>
    <rPh sb="90" eb="92">
      <t>ネンド</t>
    </rPh>
    <rPh sb="93" eb="95">
      <t>シンガタ</t>
    </rPh>
    <rPh sb="103" eb="105">
      <t>エイキョウ</t>
    </rPh>
    <rPh sb="401" eb="403">
      <t>コンゴ</t>
    </rPh>
    <rPh sb="416" eb="418">
      <t>オスイ</t>
    </rPh>
    <rPh sb="418" eb="420">
      <t>ショリ</t>
    </rPh>
    <rPh sb="420" eb="422">
      <t>ゲンカ</t>
    </rPh>
    <rPh sb="430" eb="431">
      <t>オモ</t>
    </rPh>
    <rPh sb="437" eb="439">
      <t>ネンド</t>
    </rPh>
    <rPh sb="440" eb="442">
      <t>シンガタ</t>
    </rPh>
    <rPh sb="450" eb="452">
      <t>エイキョウ</t>
    </rPh>
    <rPh sb="455" eb="458">
      <t>ゼンネンド</t>
    </rPh>
    <rPh sb="462" eb="463">
      <t>ヨコ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</si>
</sst>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0.67</c:v>
                </c:pt>
                <c:pt idx="1">
                  <c:v>0.64</c:v>
                </c:pt>
                <c:pt idx="2">
                  <c:v>0.7</c:v>
                </c:pt>
                <c:pt idx="3">
                  <c:v>0.57999999999999996</c:v>
                </c:pt>
                <c:pt idx="4">
                  <c:v>0.15</c:v>
                </c:pt>
              </c:numCache>
            </c:numRef>
          </c:val>
          <c:extLst>
            <c:ext xmlns:c16="http://schemas.microsoft.com/office/drawing/2014/chart" uri="{C3380CC4-5D6E-409C-BE32-E72D297353CC}">
              <c16:uniqueId val="{00000000-0E3F-40CA-91B5-36C769F185D2}"/>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0.16</c:v>
                </c:pt>
                <c:pt idx="1">
                  <c:v>0.15</c:v>
                </c:pt>
                <c:pt idx="2">
                  <c:v>0.16</c:v>
                </c:pt>
                <c:pt idx="3">
                  <c:v>0.1</c:v>
                </c:pt>
                <c:pt idx="4">
                  <c:v>0.09</c:v>
                </c:pt>
              </c:numCache>
            </c:numRef>
          </c:val>
          <c:smooth val="0"/>
          <c:extLst>
            <c:ext xmlns:c16="http://schemas.microsoft.com/office/drawing/2014/chart" uri="{C3380CC4-5D6E-409C-BE32-E72D297353CC}">
              <c16:uniqueId val="{00000001-0E3F-40CA-91B5-36C769F185D2}"/>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120.69</c:v>
                </c:pt>
                <c:pt idx="1">
                  <c:v>163.82</c:v>
                </c:pt>
                <c:pt idx="2">
                  <c:v>149.72</c:v>
                </c:pt>
                <c:pt idx="3">
                  <c:v>121.93</c:v>
                </c:pt>
                <c:pt idx="4">
                  <c:v>120.46</c:v>
                </c:pt>
              </c:numCache>
            </c:numRef>
          </c:val>
          <c:extLst>
            <c:ext xmlns:c16="http://schemas.microsoft.com/office/drawing/2014/chart" uri="{C3380CC4-5D6E-409C-BE32-E72D297353CC}">
              <c16:uniqueId val="{00000000-0128-4749-9ACB-02BEC04317C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128-4749-9ACB-02BEC04317C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132-41B6-A94D-94E1E7F38908}"/>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132-41B6-A94D-94E1E7F38908}"/>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5A7-416B-9ED9-7348043695D5}"/>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5A7-416B-9ED9-7348043695D5}"/>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AE0-4BDC-9A9C-653C3C51A4D0}"/>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AE0-4BDC-9A9C-653C3C51A4D0}"/>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339-4D1B-822E-5B543585D5E6}"/>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339-4D1B-822E-5B543585D5E6}"/>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69.05</c:v>
                </c:pt>
                <c:pt idx="1">
                  <c:v>58.49</c:v>
                </c:pt>
                <c:pt idx="2">
                  <c:v>74.069999999999993</c:v>
                </c:pt>
                <c:pt idx="3">
                  <c:v>174.03</c:v>
                </c:pt>
                <c:pt idx="4">
                  <c:v>173.07</c:v>
                </c:pt>
              </c:numCache>
            </c:numRef>
          </c:val>
          <c:extLst>
            <c:ext xmlns:c16="http://schemas.microsoft.com/office/drawing/2014/chart" uri="{C3380CC4-5D6E-409C-BE32-E72D297353CC}">
              <c16:uniqueId val="{00000000-10A0-440A-BAF9-708827B97BBF}"/>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671.97</c:v>
                </c:pt>
                <c:pt idx="1">
                  <c:v>798.84</c:v>
                </c:pt>
                <c:pt idx="2">
                  <c:v>692.13</c:v>
                </c:pt>
                <c:pt idx="3">
                  <c:v>807.75</c:v>
                </c:pt>
                <c:pt idx="4">
                  <c:v>812.92</c:v>
                </c:pt>
              </c:numCache>
            </c:numRef>
          </c:val>
          <c:smooth val="0"/>
          <c:extLst>
            <c:ext xmlns:c16="http://schemas.microsoft.com/office/drawing/2014/chart" uri="{C3380CC4-5D6E-409C-BE32-E72D297353CC}">
              <c16:uniqueId val="{00000001-10A0-440A-BAF9-708827B97BBF}"/>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113.4</c:v>
                </c:pt>
                <c:pt idx="1">
                  <c:v>170.47</c:v>
                </c:pt>
                <c:pt idx="2">
                  <c:v>154.13</c:v>
                </c:pt>
                <c:pt idx="3">
                  <c:v>123.86</c:v>
                </c:pt>
                <c:pt idx="4">
                  <c:v>122.74</c:v>
                </c:pt>
              </c:numCache>
            </c:numRef>
          </c:val>
          <c:extLst>
            <c:ext xmlns:c16="http://schemas.microsoft.com/office/drawing/2014/chart" uri="{C3380CC4-5D6E-409C-BE32-E72D297353CC}">
              <c16:uniqueId val="{00000000-3103-4C92-8553-A8BF8909463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86.34</c:v>
                </c:pt>
                <c:pt idx="1">
                  <c:v>86.85</c:v>
                </c:pt>
                <c:pt idx="2">
                  <c:v>88.98</c:v>
                </c:pt>
                <c:pt idx="3">
                  <c:v>86.94</c:v>
                </c:pt>
                <c:pt idx="4">
                  <c:v>85.4</c:v>
                </c:pt>
              </c:numCache>
            </c:numRef>
          </c:val>
          <c:smooth val="0"/>
          <c:extLst>
            <c:ext xmlns:c16="http://schemas.microsoft.com/office/drawing/2014/chart" uri="{C3380CC4-5D6E-409C-BE32-E72D297353CC}">
              <c16:uniqueId val="{00000001-3103-4C92-8553-A8BF8909463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87.96</c:v>
                </c:pt>
                <c:pt idx="1">
                  <c:v>63.54</c:v>
                </c:pt>
                <c:pt idx="2">
                  <c:v>70.02</c:v>
                </c:pt>
                <c:pt idx="3">
                  <c:v>87.29</c:v>
                </c:pt>
                <c:pt idx="4">
                  <c:v>84.15</c:v>
                </c:pt>
              </c:numCache>
            </c:numRef>
          </c:val>
          <c:extLst>
            <c:ext xmlns:c16="http://schemas.microsoft.com/office/drawing/2014/chart" uri="{C3380CC4-5D6E-409C-BE32-E72D297353CC}">
              <c16:uniqueId val="{00000000-F075-42C3-9C68-6455C7BDF2F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175.12</c:v>
                </c:pt>
                <c:pt idx="1">
                  <c:v>177.15</c:v>
                </c:pt>
                <c:pt idx="2">
                  <c:v>175.05</c:v>
                </c:pt>
                <c:pt idx="3">
                  <c:v>179.63</c:v>
                </c:pt>
                <c:pt idx="4">
                  <c:v>188.57</c:v>
                </c:pt>
              </c:numCache>
            </c:numRef>
          </c:val>
          <c:smooth val="0"/>
          <c:extLst>
            <c:ext xmlns:c16="http://schemas.microsoft.com/office/drawing/2014/chart" uri="{C3380CC4-5D6E-409C-BE32-E72D297353CC}">
              <c16:uniqueId val="{00000001-F075-42C3-9C68-6455C7BDF2F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26.99</c:v>
                </c:pt>
                <c:pt idx="1">
                  <c:v>33.659999999999997</c:v>
                </c:pt>
                <c:pt idx="2">
                  <c:v>30.59</c:v>
                </c:pt>
                <c:pt idx="3">
                  <c:v>36.270000000000003</c:v>
                </c:pt>
                <c:pt idx="4">
                  <c:v>24.28</c:v>
                </c:pt>
              </c:numCache>
            </c:numRef>
          </c:val>
          <c:extLst>
            <c:ext xmlns:c16="http://schemas.microsoft.com/office/drawing/2014/chart" uri="{C3380CC4-5D6E-409C-BE32-E72D297353CC}">
              <c16:uniqueId val="{00000000-2356-4659-A942-B80FDF5D0A2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55.58</c:v>
                </c:pt>
                <c:pt idx="1">
                  <c:v>54.05</c:v>
                </c:pt>
                <c:pt idx="2">
                  <c:v>57.54</c:v>
                </c:pt>
                <c:pt idx="3">
                  <c:v>55.55</c:v>
                </c:pt>
                <c:pt idx="4">
                  <c:v>55.84</c:v>
                </c:pt>
              </c:numCache>
            </c:numRef>
          </c:val>
          <c:smooth val="0"/>
          <c:extLst>
            <c:ext xmlns:c16="http://schemas.microsoft.com/office/drawing/2014/chart" uri="{C3380CC4-5D6E-409C-BE32-E72D297353CC}">
              <c16:uniqueId val="{00000001-2356-4659-A942-B80FDF5D0A2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99.54</c:v>
                </c:pt>
                <c:pt idx="1">
                  <c:v>99.58</c:v>
                </c:pt>
                <c:pt idx="2">
                  <c:v>99.61</c:v>
                </c:pt>
                <c:pt idx="3">
                  <c:v>99.63</c:v>
                </c:pt>
                <c:pt idx="4">
                  <c:v>99.2</c:v>
                </c:pt>
              </c:numCache>
            </c:numRef>
          </c:val>
          <c:extLst>
            <c:ext xmlns:c16="http://schemas.microsoft.com/office/drawing/2014/chart" uri="{C3380CC4-5D6E-409C-BE32-E72D297353CC}">
              <c16:uniqueId val="{00000000-61BD-426D-8A19-4271630953B9}"/>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93.1</c:v>
                </c:pt>
                <c:pt idx="1">
                  <c:v>92.88</c:v>
                </c:pt>
                <c:pt idx="2">
                  <c:v>92.87</c:v>
                </c:pt>
                <c:pt idx="3">
                  <c:v>91.64</c:v>
                </c:pt>
                <c:pt idx="4">
                  <c:v>92.34</c:v>
                </c:pt>
              </c:numCache>
            </c:numRef>
          </c:val>
          <c:smooth val="0"/>
          <c:extLst>
            <c:ext xmlns:c16="http://schemas.microsoft.com/office/drawing/2014/chart" uri="{C3380CC4-5D6E-409C-BE32-E72D297353CC}">
              <c16:uniqueId val="{00000001-61BD-426D-8A19-4271630953B9}"/>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群馬県　草津町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法非適用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Cd1</v>
      </c>
      <c r="X8" s="49"/>
      <c r="Y8" s="49"/>
      <c r="Z8" s="49"/>
      <c r="AA8" s="49"/>
      <c r="AB8" s="49"/>
      <c r="AC8" s="49"/>
      <c r="AD8" s="50" t="str">
        <f>データ!$M$6</f>
        <v>非設置</v>
      </c>
      <c r="AE8" s="50"/>
      <c r="AF8" s="50"/>
      <c r="AG8" s="50"/>
      <c r="AH8" s="50"/>
      <c r="AI8" s="50"/>
      <c r="AJ8" s="50"/>
      <c r="AK8" s="3"/>
      <c r="AL8" s="51">
        <f>データ!S6</f>
        <v>6232</v>
      </c>
      <c r="AM8" s="51"/>
      <c r="AN8" s="51"/>
      <c r="AO8" s="51"/>
      <c r="AP8" s="51"/>
      <c r="AQ8" s="51"/>
      <c r="AR8" s="51"/>
      <c r="AS8" s="51"/>
      <c r="AT8" s="46">
        <f>データ!T6</f>
        <v>49.75</v>
      </c>
      <c r="AU8" s="46"/>
      <c r="AV8" s="46"/>
      <c r="AW8" s="46"/>
      <c r="AX8" s="46"/>
      <c r="AY8" s="46"/>
      <c r="AZ8" s="46"/>
      <c r="BA8" s="46"/>
      <c r="BB8" s="46">
        <f>データ!U6</f>
        <v>125.27</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t="str">
        <f>データ!O6</f>
        <v>該当数値なし</v>
      </c>
      <c r="J10" s="46"/>
      <c r="K10" s="46"/>
      <c r="L10" s="46"/>
      <c r="M10" s="46"/>
      <c r="N10" s="46"/>
      <c r="O10" s="46"/>
      <c r="P10" s="46">
        <f>データ!P6</f>
        <v>73.91</v>
      </c>
      <c r="Q10" s="46"/>
      <c r="R10" s="46"/>
      <c r="S10" s="46"/>
      <c r="T10" s="46"/>
      <c r="U10" s="46"/>
      <c r="V10" s="46"/>
      <c r="W10" s="46">
        <f>データ!Q6</f>
        <v>122.47</v>
      </c>
      <c r="X10" s="46"/>
      <c r="Y10" s="46"/>
      <c r="Z10" s="46"/>
      <c r="AA10" s="46"/>
      <c r="AB10" s="46"/>
      <c r="AC10" s="46"/>
      <c r="AD10" s="51">
        <f>データ!R6</f>
        <v>1870</v>
      </c>
      <c r="AE10" s="51"/>
      <c r="AF10" s="51"/>
      <c r="AG10" s="51"/>
      <c r="AH10" s="51"/>
      <c r="AI10" s="51"/>
      <c r="AJ10" s="51"/>
      <c r="AK10" s="2"/>
      <c r="AL10" s="51">
        <f>データ!V6</f>
        <v>4601</v>
      </c>
      <c r="AM10" s="51"/>
      <c r="AN10" s="51"/>
      <c r="AO10" s="51"/>
      <c r="AP10" s="51"/>
      <c r="AQ10" s="51"/>
      <c r="AR10" s="51"/>
      <c r="AS10" s="51"/>
      <c r="AT10" s="46">
        <f>データ!W6</f>
        <v>2.44</v>
      </c>
      <c r="AU10" s="46"/>
      <c r="AV10" s="46"/>
      <c r="AW10" s="46"/>
      <c r="AX10" s="46"/>
      <c r="AY10" s="46"/>
      <c r="AZ10" s="46"/>
      <c r="BA10" s="46"/>
      <c r="BB10" s="46">
        <f>データ!X6</f>
        <v>1885.66</v>
      </c>
      <c r="BC10" s="46"/>
      <c r="BD10" s="46"/>
      <c r="BE10" s="46"/>
      <c r="BF10" s="46"/>
      <c r="BG10" s="46"/>
      <c r="BH10" s="46"/>
      <c r="BI10" s="46"/>
      <c r="BJ10" s="2"/>
      <c r="BK10" s="2"/>
      <c r="BL10" s="75" t="s">
        <v>22</v>
      </c>
      <c r="BM10" s="76"/>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7" t="s">
        <v>24</v>
      </c>
      <c r="BM11" s="77"/>
      <c r="BN11" s="77"/>
      <c r="BO11" s="77"/>
      <c r="BP11" s="77"/>
      <c r="BQ11" s="77"/>
      <c r="BR11" s="77"/>
      <c r="BS11" s="77"/>
      <c r="BT11" s="77"/>
      <c r="BU11" s="77"/>
      <c r="BV11" s="77"/>
      <c r="BW11" s="77"/>
      <c r="BX11" s="77"/>
      <c r="BY11" s="77"/>
      <c r="BZ11" s="7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7"/>
      <c r="BM12" s="77"/>
      <c r="BN12" s="77"/>
      <c r="BO12" s="77"/>
      <c r="BP12" s="77"/>
      <c r="BQ12" s="77"/>
      <c r="BR12" s="77"/>
      <c r="BS12" s="77"/>
      <c r="BT12" s="77"/>
      <c r="BU12" s="77"/>
      <c r="BV12" s="77"/>
      <c r="BW12" s="77"/>
      <c r="BX12" s="77"/>
      <c r="BY12" s="77"/>
      <c r="BZ12" s="7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8"/>
      <c r="BM13" s="78"/>
      <c r="BN13" s="78"/>
      <c r="BO13" s="78"/>
      <c r="BP13" s="78"/>
      <c r="BQ13" s="78"/>
      <c r="BR13" s="78"/>
      <c r="BS13" s="78"/>
      <c r="BT13" s="78"/>
      <c r="BU13" s="78"/>
      <c r="BV13" s="78"/>
      <c r="BW13" s="78"/>
      <c r="BX13" s="78"/>
      <c r="BY13" s="78"/>
      <c r="BZ13" s="78"/>
    </row>
    <row r="14" spans="1:78" ht="13.5" customHeight="1" x14ac:dyDescent="0.2">
      <c r="A14" s="2"/>
      <c r="B14" s="79" t="s">
        <v>25</v>
      </c>
      <c r="C14" s="80"/>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80"/>
      <c r="BJ14" s="81"/>
      <c r="BK14" s="2"/>
      <c r="BL14" s="63" t="s">
        <v>26</v>
      </c>
      <c r="BM14" s="64"/>
      <c r="BN14" s="64"/>
      <c r="BO14" s="64"/>
      <c r="BP14" s="64"/>
      <c r="BQ14" s="64"/>
      <c r="BR14" s="64"/>
      <c r="BS14" s="64"/>
      <c r="BT14" s="64"/>
      <c r="BU14" s="64"/>
      <c r="BV14" s="64"/>
      <c r="BW14" s="64"/>
      <c r="BX14" s="64"/>
      <c r="BY14" s="64"/>
      <c r="BZ14" s="6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9" t="s">
        <v>119</v>
      </c>
      <c r="BM16" s="70"/>
      <c r="BN16" s="70"/>
      <c r="BO16" s="70"/>
      <c r="BP16" s="70"/>
      <c r="BQ16" s="70"/>
      <c r="BR16" s="70"/>
      <c r="BS16" s="70"/>
      <c r="BT16" s="70"/>
      <c r="BU16" s="70"/>
      <c r="BV16" s="70"/>
      <c r="BW16" s="70"/>
      <c r="BX16" s="70"/>
      <c r="BY16" s="70"/>
      <c r="BZ16" s="71"/>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9"/>
      <c r="BM17" s="70"/>
      <c r="BN17" s="70"/>
      <c r="BO17" s="70"/>
      <c r="BP17" s="70"/>
      <c r="BQ17" s="70"/>
      <c r="BR17" s="70"/>
      <c r="BS17" s="70"/>
      <c r="BT17" s="70"/>
      <c r="BU17" s="70"/>
      <c r="BV17" s="70"/>
      <c r="BW17" s="70"/>
      <c r="BX17" s="70"/>
      <c r="BY17" s="70"/>
      <c r="BZ17" s="71"/>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9"/>
      <c r="BM18" s="70"/>
      <c r="BN18" s="70"/>
      <c r="BO18" s="70"/>
      <c r="BP18" s="70"/>
      <c r="BQ18" s="70"/>
      <c r="BR18" s="70"/>
      <c r="BS18" s="70"/>
      <c r="BT18" s="70"/>
      <c r="BU18" s="70"/>
      <c r="BV18" s="70"/>
      <c r="BW18" s="70"/>
      <c r="BX18" s="70"/>
      <c r="BY18" s="70"/>
      <c r="BZ18" s="71"/>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9"/>
      <c r="BM19" s="70"/>
      <c r="BN19" s="70"/>
      <c r="BO19" s="70"/>
      <c r="BP19" s="70"/>
      <c r="BQ19" s="70"/>
      <c r="BR19" s="70"/>
      <c r="BS19" s="70"/>
      <c r="BT19" s="70"/>
      <c r="BU19" s="70"/>
      <c r="BV19" s="70"/>
      <c r="BW19" s="70"/>
      <c r="BX19" s="70"/>
      <c r="BY19" s="70"/>
      <c r="BZ19" s="71"/>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9"/>
      <c r="BM20" s="70"/>
      <c r="BN20" s="70"/>
      <c r="BO20" s="70"/>
      <c r="BP20" s="70"/>
      <c r="BQ20" s="70"/>
      <c r="BR20" s="70"/>
      <c r="BS20" s="70"/>
      <c r="BT20" s="70"/>
      <c r="BU20" s="70"/>
      <c r="BV20" s="70"/>
      <c r="BW20" s="70"/>
      <c r="BX20" s="70"/>
      <c r="BY20" s="70"/>
      <c r="BZ20" s="71"/>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9"/>
      <c r="BM21" s="70"/>
      <c r="BN21" s="70"/>
      <c r="BO21" s="70"/>
      <c r="BP21" s="70"/>
      <c r="BQ21" s="70"/>
      <c r="BR21" s="70"/>
      <c r="BS21" s="70"/>
      <c r="BT21" s="70"/>
      <c r="BU21" s="70"/>
      <c r="BV21" s="70"/>
      <c r="BW21" s="70"/>
      <c r="BX21" s="70"/>
      <c r="BY21" s="70"/>
      <c r="BZ21" s="71"/>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9"/>
      <c r="BM22" s="70"/>
      <c r="BN22" s="70"/>
      <c r="BO22" s="70"/>
      <c r="BP22" s="70"/>
      <c r="BQ22" s="70"/>
      <c r="BR22" s="70"/>
      <c r="BS22" s="70"/>
      <c r="BT22" s="70"/>
      <c r="BU22" s="70"/>
      <c r="BV22" s="70"/>
      <c r="BW22" s="70"/>
      <c r="BX22" s="70"/>
      <c r="BY22" s="70"/>
      <c r="BZ22" s="71"/>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9"/>
      <c r="BM23" s="70"/>
      <c r="BN23" s="70"/>
      <c r="BO23" s="70"/>
      <c r="BP23" s="70"/>
      <c r="BQ23" s="70"/>
      <c r="BR23" s="70"/>
      <c r="BS23" s="70"/>
      <c r="BT23" s="70"/>
      <c r="BU23" s="70"/>
      <c r="BV23" s="70"/>
      <c r="BW23" s="70"/>
      <c r="BX23" s="70"/>
      <c r="BY23" s="70"/>
      <c r="BZ23" s="71"/>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9"/>
      <c r="BM24" s="70"/>
      <c r="BN24" s="70"/>
      <c r="BO24" s="70"/>
      <c r="BP24" s="70"/>
      <c r="BQ24" s="70"/>
      <c r="BR24" s="70"/>
      <c r="BS24" s="70"/>
      <c r="BT24" s="70"/>
      <c r="BU24" s="70"/>
      <c r="BV24" s="70"/>
      <c r="BW24" s="70"/>
      <c r="BX24" s="70"/>
      <c r="BY24" s="70"/>
      <c r="BZ24" s="71"/>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9"/>
      <c r="BM25" s="70"/>
      <c r="BN25" s="70"/>
      <c r="BO25" s="70"/>
      <c r="BP25" s="70"/>
      <c r="BQ25" s="70"/>
      <c r="BR25" s="70"/>
      <c r="BS25" s="70"/>
      <c r="BT25" s="70"/>
      <c r="BU25" s="70"/>
      <c r="BV25" s="70"/>
      <c r="BW25" s="70"/>
      <c r="BX25" s="70"/>
      <c r="BY25" s="70"/>
      <c r="BZ25" s="71"/>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9"/>
      <c r="BM26" s="70"/>
      <c r="BN26" s="70"/>
      <c r="BO26" s="70"/>
      <c r="BP26" s="70"/>
      <c r="BQ26" s="70"/>
      <c r="BR26" s="70"/>
      <c r="BS26" s="70"/>
      <c r="BT26" s="70"/>
      <c r="BU26" s="70"/>
      <c r="BV26" s="70"/>
      <c r="BW26" s="70"/>
      <c r="BX26" s="70"/>
      <c r="BY26" s="70"/>
      <c r="BZ26" s="71"/>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9"/>
      <c r="BM27" s="70"/>
      <c r="BN27" s="70"/>
      <c r="BO27" s="70"/>
      <c r="BP27" s="70"/>
      <c r="BQ27" s="70"/>
      <c r="BR27" s="70"/>
      <c r="BS27" s="70"/>
      <c r="BT27" s="70"/>
      <c r="BU27" s="70"/>
      <c r="BV27" s="70"/>
      <c r="BW27" s="70"/>
      <c r="BX27" s="70"/>
      <c r="BY27" s="70"/>
      <c r="BZ27" s="71"/>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9"/>
      <c r="BM28" s="70"/>
      <c r="BN28" s="70"/>
      <c r="BO28" s="70"/>
      <c r="BP28" s="70"/>
      <c r="BQ28" s="70"/>
      <c r="BR28" s="70"/>
      <c r="BS28" s="70"/>
      <c r="BT28" s="70"/>
      <c r="BU28" s="70"/>
      <c r="BV28" s="70"/>
      <c r="BW28" s="70"/>
      <c r="BX28" s="70"/>
      <c r="BY28" s="70"/>
      <c r="BZ28" s="71"/>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9"/>
      <c r="BM29" s="70"/>
      <c r="BN29" s="70"/>
      <c r="BO29" s="70"/>
      <c r="BP29" s="70"/>
      <c r="BQ29" s="70"/>
      <c r="BR29" s="70"/>
      <c r="BS29" s="70"/>
      <c r="BT29" s="70"/>
      <c r="BU29" s="70"/>
      <c r="BV29" s="70"/>
      <c r="BW29" s="70"/>
      <c r="BX29" s="70"/>
      <c r="BY29" s="70"/>
      <c r="BZ29" s="71"/>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9"/>
      <c r="BM30" s="70"/>
      <c r="BN30" s="70"/>
      <c r="BO30" s="70"/>
      <c r="BP30" s="70"/>
      <c r="BQ30" s="70"/>
      <c r="BR30" s="70"/>
      <c r="BS30" s="70"/>
      <c r="BT30" s="70"/>
      <c r="BU30" s="70"/>
      <c r="BV30" s="70"/>
      <c r="BW30" s="70"/>
      <c r="BX30" s="70"/>
      <c r="BY30" s="70"/>
      <c r="BZ30" s="71"/>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9"/>
      <c r="BM31" s="70"/>
      <c r="BN31" s="70"/>
      <c r="BO31" s="70"/>
      <c r="BP31" s="70"/>
      <c r="BQ31" s="70"/>
      <c r="BR31" s="70"/>
      <c r="BS31" s="70"/>
      <c r="BT31" s="70"/>
      <c r="BU31" s="70"/>
      <c r="BV31" s="70"/>
      <c r="BW31" s="70"/>
      <c r="BX31" s="70"/>
      <c r="BY31" s="70"/>
      <c r="BZ31" s="71"/>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9"/>
      <c r="BM32" s="70"/>
      <c r="BN32" s="70"/>
      <c r="BO32" s="70"/>
      <c r="BP32" s="70"/>
      <c r="BQ32" s="70"/>
      <c r="BR32" s="70"/>
      <c r="BS32" s="70"/>
      <c r="BT32" s="70"/>
      <c r="BU32" s="70"/>
      <c r="BV32" s="70"/>
      <c r="BW32" s="70"/>
      <c r="BX32" s="70"/>
      <c r="BY32" s="70"/>
      <c r="BZ32" s="71"/>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9"/>
      <c r="BM33" s="70"/>
      <c r="BN33" s="70"/>
      <c r="BO33" s="70"/>
      <c r="BP33" s="70"/>
      <c r="BQ33" s="70"/>
      <c r="BR33" s="70"/>
      <c r="BS33" s="70"/>
      <c r="BT33" s="70"/>
      <c r="BU33" s="70"/>
      <c r="BV33" s="70"/>
      <c r="BW33" s="70"/>
      <c r="BX33" s="70"/>
      <c r="BY33" s="70"/>
      <c r="BZ33" s="71"/>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9"/>
      <c r="BM34" s="70"/>
      <c r="BN34" s="70"/>
      <c r="BO34" s="70"/>
      <c r="BP34" s="70"/>
      <c r="BQ34" s="70"/>
      <c r="BR34" s="70"/>
      <c r="BS34" s="70"/>
      <c r="BT34" s="70"/>
      <c r="BU34" s="70"/>
      <c r="BV34" s="70"/>
      <c r="BW34" s="70"/>
      <c r="BX34" s="70"/>
      <c r="BY34" s="70"/>
      <c r="BZ34" s="71"/>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9"/>
      <c r="BM35" s="70"/>
      <c r="BN35" s="70"/>
      <c r="BO35" s="70"/>
      <c r="BP35" s="70"/>
      <c r="BQ35" s="70"/>
      <c r="BR35" s="70"/>
      <c r="BS35" s="70"/>
      <c r="BT35" s="70"/>
      <c r="BU35" s="70"/>
      <c r="BV35" s="70"/>
      <c r="BW35" s="70"/>
      <c r="BX35" s="70"/>
      <c r="BY35" s="70"/>
      <c r="BZ35" s="71"/>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9"/>
      <c r="BM36" s="70"/>
      <c r="BN36" s="70"/>
      <c r="BO36" s="70"/>
      <c r="BP36" s="70"/>
      <c r="BQ36" s="70"/>
      <c r="BR36" s="70"/>
      <c r="BS36" s="70"/>
      <c r="BT36" s="70"/>
      <c r="BU36" s="70"/>
      <c r="BV36" s="70"/>
      <c r="BW36" s="70"/>
      <c r="BX36" s="70"/>
      <c r="BY36" s="70"/>
      <c r="BZ36" s="71"/>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9"/>
      <c r="BM37" s="70"/>
      <c r="BN37" s="70"/>
      <c r="BO37" s="70"/>
      <c r="BP37" s="70"/>
      <c r="BQ37" s="70"/>
      <c r="BR37" s="70"/>
      <c r="BS37" s="70"/>
      <c r="BT37" s="70"/>
      <c r="BU37" s="70"/>
      <c r="BV37" s="70"/>
      <c r="BW37" s="70"/>
      <c r="BX37" s="70"/>
      <c r="BY37" s="70"/>
      <c r="BZ37" s="71"/>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9"/>
      <c r="BM38" s="70"/>
      <c r="BN38" s="70"/>
      <c r="BO38" s="70"/>
      <c r="BP38" s="70"/>
      <c r="BQ38" s="70"/>
      <c r="BR38" s="70"/>
      <c r="BS38" s="70"/>
      <c r="BT38" s="70"/>
      <c r="BU38" s="70"/>
      <c r="BV38" s="70"/>
      <c r="BW38" s="70"/>
      <c r="BX38" s="70"/>
      <c r="BY38" s="70"/>
      <c r="BZ38" s="71"/>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9"/>
      <c r="BM39" s="70"/>
      <c r="BN39" s="70"/>
      <c r="BO39" s="70"/>
      <c r="BP39" s="70"/>
      <c r="BQ39" s="70"/>
      <c r="BR39" s="70"/>
      <c r="BS39" s="70"/>
      <c r="BT39" s="70"/>
      <c r="BU39" s="70"/>
      <c r="BV39" s="70"/>
      <c r="BW39" s="70"/>
      <c r="BX39" s="70"/>
      <c r="BY39" s="70"/>
      <c r="BZ39" s="71"/>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9"/>
      <c r="BM40" s="70"/>
      <c r="BN40" s="70"/>
      <c r="BO40" s="70"/>
      <c r="BP40" s="70"/>
      <c r="BQ40" s="70"/>
      <c r="BR40" s="70"/>
      <c r="BS40" s="70"/>
      <c r="BT40" s="70"/>
      <c r="BU40" s="70"/>
      <c r="BV40" s="70"/>
      <c r="BW40" s="70"/>
      <c r="BX40" s="70"/>
      <c r="BY40" s="70"/>
      <c r="BZ40" s="71"/>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9"/>
      <c r="BM41" s="70"/>
      <c r="BN41" s="70"/>
      <c r="BO41" s="70"/>
      <c r="BP41" s="70"/>
      <c r="BQ41" s="70"/>
      <c r="BR41" s="70"/>
      <c r="BS41" s="70"/>
      <c r="BT41" s="70"/>
      <c r="BU41" s="70"/>
      <c r="BV41" s="70"/>
      <c r="BW41" s="70"/>
      <c r="BX41" s="70"/>
      <c r="BY41" s="70"/>
      <c r="BZ41" s="71"/>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9"/>
      <c r="BM42" s="70"/>
      <c r="BN42" s="70"/>
      <c r="BO42" s="70"/>
      <c r="BP42" s="70"/>
      <c r="BQ42" s="70"/>
      <c r="BR42" s="70"/>
      <c r="BS42" s="70"/>
      <c r="BT42" s="70"/>
      <c r="BU42" s="70"/>
      <c r="BV42" s="70"/>
      <c r="BW42" s="70"/>
      <c r="BX42" s="70"/>
      <c r="BY42" s="70"/>
      <c r="BZ42" s="71"/>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9"/>
      <c r="BM43" s="70"/>
      <c r="BN43" s="70"/>
      <c r="BO43" s="70"/>
      <c r="BP43" s="70"/>
      <c r="BQ43" s="70"/>
      <c r="BR43" s="70"/>
      <c r="BS43" s="70"/>
      <c r="BT43" s="70"/>
      <c r="BU43" s="70"/>
      <c r="BV43" s="70"/>
      <c r="BW43" s="70"/>
      <c r="BX43" s="70"/>
      <c r="BY43" s="70"/>
      <c r="BZ43" s="71"/>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2"/>
      <c r="BM44" s="73"/>
      <c r="BN44" s="73"/>
      <c r="BO44" s="73"/>
      <c r="BP44" s="73"/>
      <c r="BQ44" s="73"/>
      <c r="BR44" s="73"/>
      <c r="BS44" s="73"/>
      <c r="BT44" s="73"/>
      <c r="BU44" s="73"/>
      <c r="BV44" s="73"/>
      <c r="BW44" s="73"/>
      <c r="BX44" s="73"/>
      <c r="BY44" s="73"/>
      <c r="BZ44" s="74"/>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118</v>
      </c>
      <c r="BM47" s="55"/>
      <c r="BN47" s="55"/>
      <c r="BO47" s="55"/>
      <c r="BP47" s="55"/>
      <c r="BQ47" s="55"/>
      <c r="BR47" s="55"/>
      <c r="BS47" s="55"/>
      <c r="BT47" s="55"/>
      <c r="BU47" s="55"/>
      <c r="BV47" s="55"/>
      <c r="BW47" s="55"/>
      <c r="BX47" s="55"/>
      <c r="BY47" s="55"/>
      <c r="BZ47" s="56"/>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2">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117</v>
      </c>
      <c r="BM66" s="70"/>
      <c r="BN66" s="70"/>
      <c r="BO66" s="70"/>
      <c r="BP66" s="70"/>
      <c r="BQ66" s="70"/>
      <c r="BR66" s="70"/>
      <c r="BS66" s="70"/>
      <c r="BT66" s="70"/>
      <c r="BU66" s="70"/>
      <c r="BV66" s="70"/>
      <c r="BW66" s="70"/>
      <c r="BX66" s="70"/>
      <c r="BY66" s="70"/>
      <c r="BZ66" s="71"/>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9"/>
      <c r="BM79" s="70"/>
      <c r="BN79" s="70"/>
      <c r="BO79" s="70"/>
      <c r="BP79" s="70"/>
      <c r="BQ79" s="70"/>
      <c r="BR79" s="70"/>
      <c r="BS79" s="70"/>
      <c r="BT79" s="70"/>
      <c r="BU79" s="70"/>
      <c r="BV79" s="70"/>
      <c r="BW79" s="70"/>
      <c r="BX79" s="70"/>
      <c r="BY79" s="70"/>
      <c r="BZ79" s="71"/>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9"/>
      <c r="BM80" s="70"/>
      <c r="BN80" s="70"/>
      <c r="BO80" s="70"/>
      <c r="BP80" s="70"/>
      <c r="BQ80" s="70"/>
      <c r="BR80" s="70"/>
      <c r="BS80" s="70"/>
      <c r="BT80" s="70"/>
      <c r="BU80" s="70"/>
      <c r="BV80" s="70"/>
      <c r="BW80" s="70"/>
      <c r="BX80" s="70"/>
      <c r="BY80" s="70"/>
      <c r="BZ80" s="71"/>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9"/>
      <c r="BM81" s="70"/>
      <c r="BN81" s="70"/>
      <c r="BO81" s="70"/>
      <c r="BP81" s="70"/>
      <c r="BQ81" s="70"/>
      <c r="BR81" s="70"/>
      <c r="BS81" s="70"/>
      <c r="BT81" s="70"/>
      <c r="BU81" s="70"/>
      <c r="BV81" s="70"/>
      <c r="BW81" s="70"/>
      <c r="BX81" s="70"/>
      <c r="BY81" s="70"/>
      <c r="BZ81" s="71"/>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【705.21】</v>
      </c>
      <c r="I86" s="26" t="str">
        <f>データ!CA6</f>
        <v>【98.96】</v>
      </c>
      <c r="J86" s="26" t="str">
        <f>データ!CL6</f>
        <v>【134.52】</v>
      </c>
      <c r="K86" s="26" t="str">
        <f>データ!CW6</f>
        <v>【59.57】</v>
      </c>
      <c r="L86" s="26" t="str">
        <f>データ!DH6</f>
        <v>【95.57】</v>
      </c>
      <c r="M86" s="26" t="s">
        <v>44</v>
      </c>
      <c r="N86" s="26" t="s">
        <v>44</v>
      </c>
      <c r="O86" s="26" t="str">
        <f>データ!EO6</f>
        <v>【0.30】</v>
      </c>
    </row>
  </sheetData>
  <sheetProtection algorithmName="SHA-512" hashValue="UfKyQRwwUUKitAW41nbPmPUtk8PTkCJEqhAmZ57vx69KR4Dlrk+yKtNUcauAnDaWDSwIcMeAjZ2s1UuxB4dgag==" saltValue="z1rc1DBApEGey/DO4mMDl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47</v>
      </c>
      <c r="B3" s="29" t="s">
        <v>48</v>
      </c>
      <c r="C3" s="29" t="s">
        <v>49</v>
      </c>
      <c r="D3" s="29" t="s">
        <v>50</v>
      </c>
      <c r="E3" s="29" t="s">
        <v>51</v>
      </c>
      <c r="F3" s="29" t="s">
        <v>52</v>
      </c>
      <c r="G3" s="29" t="s">
        <v>53</v>
      </c>
      <c r="H3" s="83" t="s">
        <v>54</v>
      </c>
      <c r="I3" s="84"/>
      <c r="J3" s="84"/>
      <c r="K3" s="84"/>
      <c r="L3" s="84"/>
      <c r="M3" s="84"/>
      <c r="N3" s="84"/>
      <c r="O3" s="84"/>
      <c r="P3" s="84"/>
      <c r="Q3" s="84"/>
      <c r="R3" s="84"/>
      <c r="S3" s="84"/>
      <c r="T3" s="84"/>
      <c r="U3" s="84"/>
      <c r="V3" s="84"/>
      <c r="W3" s="84"/>
      <c r="X3" s="85"/>
      <c r="Y3" s="89" t="s">
        <v>55</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56</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2">
      <c r="A4" s="28" t="s">
        <v>57</v>
      </c>
      <c r="B4" s="30"/>
      <c r="C4" s="30"/>
      <c r="D4" s="30"/>
      <c r="E4" s="30"/>
      <c r="F4" s="30"/>
      <c r="G4" s="30"/>
      <c r="H4" s="86"/>
      <c r="I4" s="87"/>
      <c r="J4" s="87"/>
      <c r="K4" s="87"/>
      <c r="L4" s="87"/>
      <c r="M4" s="87"/>
      <c r="N4" s="87"/>
      <c r="O4" s="87"/>
      <c r="P4" s="87"/>
      <c r="Q4" s="87"/>
      <c r="R4" s="87"/>
      <c r="S4" s="87"/>
      <c r="T4" s="87"/>
      <c r="U4" s="87"/>
      <c r="V4" s="87"/>
      <c r="W4" s="87"/>
      <c r="X4" s="88"/>
      <c r="Y4" s="82" t="s">
        <v>58</v>
      </c>
      <c r="Z4" s="82"/>
      <c r="AA4" s="82"/>
      <c r="AB4" s="82"/>
      <c r="AC4" s="82"/>
      <c r="AD4" s="82"/>
      <c r="AE4" s="82"/>
      <c r="AF4" s="82"/>
      <c r="AG4" s="82"/>
      <c r="AH4" s="82"/>
      <c r="AI4" s="82"/>
      <c r="AJ4" s="82" t="s">
        <v>59</v>
      </c>
      <c r="AK4" s="82"/>
      <c r="AL4" s="82"/>
      <c r="AM4" s="82"/>
      <c r="AN4" s="82"/>
      <c r="AO4" s="82"/>
      <c r="AP4" s="82"/>
      <c r="AQ4" s="82"/>
      <c r="AR4" s="82"/>
      <c r="AS4" s="82"/>
      <c r="AT4" s="82"/>
      <c r="AU4" s="82" t="s">
        <v>60</v>
      </c>
      <c r="AV4" s="82"/>
      <c r="AW4" s="82"/>
      <c r="AX4" s="82"/>
      <c r="AY4" s="82"/>
      <c r="AZ4" s="82"/>
      <c r="BA4" s="82"/>
      <c r="BB4" s="82"/>
      <c r="BC4" s="82"/>
      <c r="BD4" s="82"/>
      <c r="BE4" s="82"/>
      <c r="BF4" s="82" t="s">
        <v>61</v>
      </c>
      <c r="BG4" s="82"/>
      <c r="BH4" s="82"/>
      <c r="BI4" s="82"/>
      <c r="BJ4" s="82"/>
      <c r="BK4" s="82"/>
      <c r="BL4" s="82"/>
      <c r="BM4" s="82"/>
      <c r="BN4" s="82"/>
      <c r="BO4" s="82"/>
      <c r="BP4" s="82"/>
      <c r="BQ4" s="82" t="s">
        <v>62</v>
      </c>
      <c r="BR4" s="82"/>
      <c r="BS4" s="82"/>
      <c r="BT4" s="82"/>
      <c r="BU4" s="82"/>
      <c r="BV4" s="82"/>
      <c r="BW4" s="82"/>
      <c r="BX4" s="82"/>
      <c r="BY4" s="82"/>
      <c r="BZ4" s="82"/>
      <c r="CA4" s="82"/>
      <c r="CB4" s="82" t="s">
        <v>63</v>
      </c>
      <c r="CC4" s="82"/>
      <c r="CD4" s="82"/>
      <c r="CE4" s="82"/>
      <c r="CF4" s="82"/>
      <c r="CG4" s="82"/>
      <c r="CH4" s="82"/>
      <c r="CI4" s="82"/>
      <c r="CJ4" s="82"/>
      <c r="CK4" s="82"/>
      <c r="CL4" s="82"/>
      <c r="CM4" s="82" t="s">
        <v>64</v>
      </c>
      <c r="CN4" s="82"/>
      <c r="CO4" s="82"/>
      <c r="CP4" s="82"/>
      <c r="CQ4" s="82"/>
      <c r="CR4" s="82"/>
      <c r="CS4" s="82"/>
      <c r="CT4" s="82"/>
      <c r="CU4" s="82"/>
      <c r="CV4" s="82"/>
      <c r="CW4" s="82"/>
      <c r="CX4" s="82" t="s">
        <v>65</v>
      </c>
      <c r="CY4" s="82"/>
      <c r="CZ4" s="82"/>
      <c r="DA4" s="82"/>
      <c r="DB4" s="82"/>
      <c r="DC4" s="82"/>
      <c r="DD4" s="82"/>
      <c r="DE4" s="82"/>
      <c r="DF4" s="82"/>
      <c r="DG4" s="82"/>
      <c r="DH4" s="82"/>
      <c r="DI4" s="82" t="s">
        <v>66</v>
      </c>
      <c r="DJ4" s="82"/>
      <c r="DK4" s="82"/>
      <c r="DL4" s="82"/>
      <c r="DM4" s="82"/>
      <c r="DN4" s="82"/>
      <c r="DO4" s="82"/>
      <c r="DP4" s="82"/>
      <c r="DQ4" s="82"/>
      <c r="DR4" s="82"/>
      <c r="DS4" s="82"/>
      <c r="DT4" s="82" t="s">
        <v>67</v>
      </c>
      <c r="DU4" s="82"/>
      <c r="DV4" s="82"/>
      <c r="DW4" s="82"/>
      <c r="DX4" s="82"/>
      <c r="DY4" s="82"/>
      <c r="DZ4" s="82"/>
      <c r="EA4" s="82"/>
      <c r="EB4" s="82"/>
      <c r="EC4" s="82"/>
      <c r="ED4" s="82"/>
      <c r="EE4" s="82" t="s">
        <v>68</v>
      </c>
      <c r="EF4" s="82"/>
      <c r="EG4" s="82"/>
      <c r="EH4" s="82"/>
      <c r="EI4" s="82"/>
      <c r="EJ4" s="82"/>
      <c r="EK4" s="82"/>
      <c r="EL4" s="82"/>
      <c r="EM4" s="82"/>
      <c r="EN4" s="82"/>
      <c r="EO4" s="82"/>
    </row>
    <row r="5" spans="1:145" x14ac:dyDescent="0.2">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2">
      <c r="A6" s="28" t="s">
        <v>97</v>
      </c>
      <c r="B6" s="33">
        <f>B7</f>
        <v>2020</v>
      </c>
      <c r="C6" s="33">
        <f t="shared" ref="C6:X6" si="3">C7</f>
        <v>104264</v>
      </c>
      <c r="D6" s="33">
        <f t="shared" si="3"/>
        <v>47</v>
      </c>
      <c r="E6" s="33">
        <f t="shared" si="3"/>
        <v>17</v>
      </c>
      <c r="F6" s="33">
        <f t="shared" si="3"/>
        <v>1</v>
      </c>
      <c r="G6" s="33">
        <f t="shared" si="3"/>
        <v>0</v>
      </c>
      <c r="H6" s="33" t="str">
        <f t="shared" si="3"/>
        <v>群馬県　草津町</v>
      </c>
      <c r="I6" s="33" t="str">
        <f t="shared" si="3"/>
        <v>法非適用</v>
      </c>
      <c r="J6" s="33" t="str">
        <f t="shared" si="3"/>
        <v>下水道事業</v>
      </c>
      <c r="K6" s="33" t="str">
        <f t="shared" si="3"/>
        <v>公共下水道</v>
      </c>
      <c r="L6" s="33" t="str">
        <f t="shared" si="3"/>
        <v>Cd1</v>
      </c>
      <c r="M6" s="33" t="str">
        <f t="shared" si="3"/>
        <v>非設置</v>
      </c>
      <c r="N6" s="34" t="str">
        <f t="shared" si="3"/>
        <v>-</v>
      </c>
      <c r="O6" s="34" t="str">
        <f t="shared" si="3"/>
        <v>該当数値なし</v>
      </c>
      <c r="P6" s="34">
        <f t="shared" si="3"/>
        <v>73.91</v>
      </c>
      <c r="Q6" s="34">
        <f t="shared" si="3"/>
        <v>122.47</v>
      </c>
      <c r="R6" s="34">
        <f t="shared" si="3"/>
        <v>1870</v>
      </c>
      <c r="S6" s="34">
        <f t="shared" si="3"/>
        <v>6232</v>
      </c>
      <c r="T6" s="34">
        <f t="shared" si="3"/>
        <v>49.75</v>
      </c>
      <c r="U6" s="34">
        <f t="shared" si="3"/>
        <v>125.27</v>
      </c>
      <c r="V6" s="34">
        <f t="shared" si="3"/>
        <v>4601</v>
      </c>
      <c r="W6" s="34">
        <f t="shared" si="3"/>
        <v>2.44</v>
      </c>
      <c r="X6" s="34">
        <f t="shared" si="3"/>
        <v>1885.66</v>
      </c>
      <c r="Y6" s="35">
        <f>IF(Y7="",NA(),Y7)</f>
        <v>120.69</v>
      </c>
      <c r="Z6" s="35">
        <f t="shared" ref="Z6:AH6" si="4">IF(Z7="",NA(),Z7)</f>
        <v>163.82</v>
      </c>
      <c r="AA6" s="35">
        <f t="shared" si="4"/>
        <v>149.72</v>
      </c>
      <c r="AB6" s="35">
        <f t="shared" si="4"/>
        <v>121.93</v>
      </c>
      <c r="AC6" s="35">
        <f t="shared" si="4"/>
        <v>120.46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69.05</v>
      </c>
      <c r="BG6" s="35">
        <f t="shared" ref="BG6:BO6" si="7">IF(BG7="",NA(),BG7)</f>
        <v>58.49</v>
      </c>
      <c r="BH6" s="35">
        <f t="shared" si="7"/>
        <v>74.069999999999993</v>
      </c>
      <c r="BI6" s="35">
        <f t="shared" si="7"/>
        <v>174.03</v>
      </c>
      <c r="BJ6" s="35">
        <f t="shared" si="7"/>
        <v>173.07</v>
      </c>
      <c r="BK6" s="35">
        <f t="shared" si="7"/>
        <v>671.97</v>
      </c>
      <c r="BL6" s="35">
        <f t="shared" si="7"/>
        <v>798.84</v>
      </c>
      <c r="BM6" s="35">
        <f t="shared" si="7"/>
        <v>692.13</v>
      </c>
      <c r="BN6" s="35">
        <f t="shared" si="7"/>
        <v>807.75</v>
      </c>
      <c r="BO6" s="35">
        <f t="shared" si="7"/>
        <v>812.92</v>
      </c>
      <c r="BP6" s="34" t="str">
        <f>IF(BP7="","",IF(BP7="-","【-】","【"&amp;SUBSTITUTE(TEXT(BP7,"#,##0.00"),"-","△")&amp;"】"))</f>
        <v>【705.21】</v>
      </c>
      <c r="BQ6" s="35">
        <f>IF(BQ7="",NA(),BQ7)</f>
        <v>113.4</v>
      </c>
      <c r="BR6" s="35">
        <f t="shared" ref="BR6:BZ6" si="8">IF(BR7="",NA(),BR7)</f>
        <v>170.47</v>
      </c>
      <c r="BS6" s="35">
        <f t="shared" si="8"/>
        <v>154.13</v>
      </c>
      <c r="BT6" s="35">
        <f t="shared" si="8"/>
        <v>123.86</v>
      </c>
      <c r="BU6" s="35">
        <f t="shared" si="8"/>
        <v>122.74</v>
      </c>
      <c r="BV6" s="35">
        <f t="shared" si="8"/>
        <v>86.34</v>
      </c>
      <c r="BW6" s="35">
        <f t="shared" si="8"/>
        <v>86.85</v>
      </c>
      <c r="BX6" s="35">
        <f t="shared" si="8"/>
        <v>88.98</v>
      </c>
      <c r="BY6" s="35">
        <f t="shared" si="8"/>
        <v>86.94</v>
      </c>
      <c r="BZ6" s="35">
        <f t="shared" si="8"/>
        <v>85.4</v>
      </c>
      <c r="CA6" s="34" t="str">
        <f>IF(CA7="","",IF(CA7="-","【-】","【"&amp;SUBSTITUTE(TEXT(CA7,"#,##0.00"),"-","△")&amp;"】"))</f>
        <v>【98.96】</v>
      </c>
      <c r="CB6" s="35">
        <f>IF(CB7="",NA(),CB7)</f>
        <v>87.96</v>
      </c>
      <c r="CC6" s="35">
        <f t="shared" ref="CC6:CK6" si="9">IF(CC7="",NA(),CC7)</f>
        <v>63.54</v>
      </c>
      <c r="CD6" s="35">
        <f t="shared" si="9"/>
        <v>70.02</v>
      </c>
      <c r="CE6" s="35">
        <f t="shared" si="9"/>
        <v>87.29</v>
      </c>
      <c r="CF6" s="35">
        <f t="shared" si="9"/>
        <v>84.15</v>
      </c>
      <c r="CG6" s="35">
        <f t="shared" si="9"/>
        <v>175.12</v>
      </c>
      <c r="CH6" s="35">
        <f t="shared" si="9"/>
        <v>177.15</v>
      </c>
      <c r="CI6" s="35">
        <f t="shared" si="9"/>
        <v>175.05</v>
      </c>
      <c r="CJ6" s="35">
        <f t="shared" si="9"/>
        <v>179.63</v>
      </c>
      <c r="CK6" s="35">
        <f t="shared" si="9"/>
        <v>188.57</v>
      </c>
      <c r="CL6" s="34" t="str">
        <f>IF(CL7="","",IF(CL7="-","【-】","【"&amp;SUBSTITUTE(TEXT(CL7,"#,##0.00"),"-","△")&amp;"】"))</f>
        <v>【134.52】</v>
      </c>
      <c r="CM6" s="35">
        <f>IF(CM7="",NA(),CM7)</f>
        <v>26.99</v>
      </c>
      <c r="CN6" s="35">
        <f t="shared" ref="CN6:CV6" si="10">IF(CN7="",NA(),CN7)</f>
        <v>33.659999999999997</v>
      </c>
      <c r="CO6" s="35">
        <f t="shared" si="10"/>
        <v>30.59</v>
      </c>
      <c r="CP6" s="35">
        <f t="shared" si="10"/>
        <v>36.270000000000003</v>
      </c>
      <c r="CQ6" s="35">
        <f t="shared" si="10"/>
        <v>24.28</v>
      </c>
      <c r="CR6" s="35">
        <f t="shared" si="10"/>
        <v>55.58</v>
      </c>
      <c r="CS6" s="35">
        <f t="shared" si="10"/>
        <v>54.05</v>
      </c>
      <c r="CT6" s="35">
        <f t="shared" si="10"/>
        <v>57.54</v>
      </c>
      <c r="CU6" s="35">
        <f t="shared" si="10"/>
        <v>55.55</v>
      </c>
      <c r="CV6" s="35">
        <f t="shared" si="10"/>
        <v>55.84</v>
      </c>
      <c r="CW6" s="34" t="str">
        <f>IF(CW7="","",IF(CW7="-","【-】","【"&amp;SUBSTITUTE(TEXT(CW7,"#,##0.00"),"-","△")&amp;"】"))</f>
        <v>【59.57】</v>
      </c>
      <c r="CX6" s="35">
        <f>IF(CX7="",NA(),CX7)</f>
        <v>99.54</v>
      </c>
      <c r="CY6" s="35">
        <f t="shared" ref="CY6:DG6" si="11">IF(CY7="",NA(),CY7)</f>
        <v>99.58</v>
      </c>
      <c r="CZ6" s="35">
        <f t="shared" si="11"/>
        <v>99.61</v>
      </c>
      <c r="DA6" s="35">
        <f t="shared" si="11"/>
        <v>99.63</v>
      </c>
      <c r="DB6" s="35">
        <f t="shared" si="11"/>
        <v>99.2</v>
      </c>
      <c r="DC6" s="35">
        <f t="shared" si="11"/>
        <v>93.1</v>
      </c>
      <c r="DD6" s="35">
        <f t="shared" si="11"/>
        <v>92.88</v>
      </c>
      <c r="DE6" s="35">
        <f t="shared" si="11"/>
        <v>92.87</v>
      </c>
      <c r="DF6" s="35">
        <f t="shared" si="11"/>
        <v>91.64</v>
      </c>
      <c r="DG6" s="35">
        <f t="shared" si="11"/>
        <v>92.34</v>
      </c>
      <c r="DH6" s="34" t="str">
        <f>IF(DH7="","",IF(DH7="-","【-】","【"&amp;SUBSTITUTE(TEXT(DH7,"#,##0.00"),"-","△")&amp;"】"))</f>
        <v>【95.57】</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0.67</v>
      </c>
      <c r="EF6" s="35">
        <f t="shared" ref="EF6:EN6" si="14">IF(EF7="",NA(),EF7)</f>
        <v>0.64</v>
      </c>
      <c r="EG6" s="35">
        <f t="shared" si="14"/>
        <v>0.7</v>
      </c>
      <c r="EH6" s="35">
        <f t="shared" si="14"/>
        <v>0.57999999999999996</v>
      </c>
      <c r="EI6" s="35">
        <f t="shared" si="14"/>
        <v>0.15</v>
      </c>
      <c r="EJ6" s="35">
        <f t="shared" si="14"/>
        <v>0.16</v>
      </c>
      <c r="EK6" s="35">
        <f t="shared" si="14"/>
        <v>0.15</v>
      </c>
      <c r="EL6" s="35">
        <f t="shared" si="14"/>
        <v>0.16</v>
      </c>
      <c r="EM6" s="35">
        <f t="shared" si="14"/>
        <v>0.1</v>
      </c>
      <c r="EN6" s="35">
        <f t="shared" si="14"/>
        <v>0.09</v>
      </c>
      <c r="EO6" s="34" t="str">
        <f>IF(EO7="","",IF(EO7="-","【-】","【"&amp;SUBSTITUTE(TEXT(EO7,"#,##0.00"),"-","△")&amp;"】"))</f>
        <v>【0.30】</v>
      </c>
    </row>
    <row r="7" spans="1:145" s="36" customFormat="1" x14ac:dyDescent="0.2">
      <c r="A7" s="28"/>
      <c r="B7" s="37">
        <v>2020</v>
      </c>
      <c r="C7" s="37">
        <v>104264</v>
      </c>
      <c r="D7" s="37">
        <v>47</v>
      </c>
      <c r="E7" s="37">
        <v>17</v>
      </c>
      <c r="F7" s="37">
        <v>1</v>
      </c>
      <c r="G7" s="37">
        <v>0</v>
      </c>
      <c r="H7" s="37" t="s">
        <v>98</v>
      </c>
      <c r="I7" s="37" t="s">
        <v>99</v>
      </c>
      <c r="J7" s="37" t="s">
        <v>100</v>
      </c>
      <c r="K7" s="37" t="s">
        <v>101</v>
      </c>
      <c r="L7" s="37" t="s">
        <v>102</v>
      </c>
      <c r="M7" s="37" t="s">
        <v>103</v>
      </c>
      <c r="N7" s="38" t="s">
        <v>104</v>
      </c>
      <c r="O7" s="38" t="s">
        <v>105</v>
      </c>
      <c r="P7" s="38">
        <v>73.91</v>
      </c>
      <c r="Q7" s="38">
        <v>122.47</v>
      </c>
      <c r="R7" s="38">
        <v>1870</v>
      </c>
      <c r="S7" s="38">
        <v>6232</v>
      </c>
      <c r="T7" s="38">
        <v>49.75</v>
      </c>
      <c r="U7" s="38">
        <v>125.27</v>
      </c>
      <c r="V7" s="38">
        <v>4601</v>
      </c>
      <c r="W7" s="38">
        <v>2.44</v>
      </c>
      <c r="X7" s="38">
        <v>1885.66</v>
      </c>
      <c r="Y7" s="38">
        <v>120.69</v>
      </c>
      <c r="Z7" s="38">
        <v>163.82</v>
      </c>
      <c r="AA7" s="38">
        <v>149.72</v>
      </c>
      <c r="AB7" s="38">
        <v>121.93</v>
      </c>
      <c r="AC7" s="38">
        <v>120.46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69.05</v>
      </c>
      <c r="BG7" s="38">
        <v>58.49</v>
      </c>
      <c r="BH7" s="38">
        <v>74.069999999999993</v>
      </c>
      <c r="BI7" s="38">
        <v>174.03</v>
      </c>
      <c r="BJ7" s="38">
        <v>173.07</v>
      </c>
      <c r="BK7" s="38">
        <v>671.97</v>
      </c>
      <c r="BL7" s="38">
        <v>798.84</v>
      </c>
      <c r="BM7" s="38">
        <v>692.13</v>
      </c>
      <c r="BN7" s="38">
        <v>807.75</v>
      </c>
      <c r="BO7" s="38">
        <v>812.92</v>
      </c>
      <c r="BP7" s="38">
        <v>705.21</v>
      </c>
      <c r="BQ7" s="38">
        <v>113.4</v>
      </c>
      <c r="BR7" s="38">
        <v>170.47</v>
      </c>
      <c r="BS7" s="38">
        <v>154.13</v>
      </c>
      <c r="BT7" s="38">
        <v>123.86</v>
      </c>
      <c r="BU7" s="38">
        <v>122.74</v>
      </c>
      <c r="BV7" s="38">
        <v>86.34</v>
      </c>
      <c r="BW7" s="38">
        <v>86.85</v>
      </c>
      <c r="BX7" s="38">
        <v>88.98</v>
      </c>
      <c r="BY7" s="38">
        <v>86.94</v>
      </c>
      <c r="BZ7" s="38">
        <v>85.4</v>
      </c>
      <c r="CA7" s="38">
        <v>98.96</v>
      </c>
      <c r="CB7" s="38">
        <v>87.96</v>
      </c>
      <c r="CC7" s="38">
        <v>63.54</v>
      </c>
      <c r="CD7" s="38">
        <v>70.02</v>
      </c>
      <c r="CE7" s="38">
        <v>87.29</v>
      </c>
      <c r="CF7" s="38">
        <v>84.15</v>
      </c>
      <c r="CG7" s="38">
        <v>175.12</v>
      </c>
      <c r="CH7" s="38">
        <v>177.15</v>
      </c>
      <c r="CI7" s="38">
        <v>175.05</v>
      </c>
      <c r="CJ7" s="38">
        <v>179.63</v>
      </c>
      <c r="CK7" s="38">
        <v>188.57</v>
      </c>
      <c r="CL7" s="38">
        <v>134.52000000000001</v>
      </c>
      <c r="CM7" s="38">
        <v>26.99</v>
      </c>
      <c r="CN7" s="38">
        <v>33.659999999999997</v>
      </c>
      <c r="CO7" s="38">
        <v>30.59</v>
      </c>
      <c r="CP7" s="38">
        <v>36.270000000000003</v>
      </c>
      <c r="CQ7" s="38">
        <v>24.28</v>
      </c>
      <c r="CR7" s="38">
        <v>55.58</v>
      </c>
      <c r="CS7" s="38">
        <v>54.05</v>
      </c>
      <c r="CT7" s="38">
        <v>57.54</v>
      </c>
      <c r="CU7" s="38">
        <v>55.55</v>
      </c>
      <c r="CV7" s="38">
        <v>55.84</v>
      </c>
      <c r="CW7" s="38">
        <v>59.57</v>
      </c>
      <c r="CX7" s="38">
        <v>99.54</v>
      </c>
      <c r="CY7" s="38">
        <v>99.58</v>
      </c>
      <c r="CZ7" s="38">
        <v>99.61</v>
      </c>
      <c r="DA7" s="38">
        <v>99.63</v>
      </c>
      <c r="DB7" s="38">
        <v>99.2</v>
      </c>
      <c r="DC7" s="38">
        <v>93.1</v>
      </c>
      <c r="DD7" s="38">
        <v>92.88</v>
      </c>
      <c r="DE7" s="38">
        <v>92.87</v>
      </c>
      <c r="DF7" s="38">
        <v>91.64</v>
      </c>
      <c r="DG7" s="38">
        <v>92.34</v>
      </c>
      <c r="DH7" s="38">
        <v>95.57</v>
      </c>
      <c r="DI7" s="38"/>
      <c r="DJ7" s="38"/>
      <c r="DK7" s="38"/>
      <c r="DL7" s="38"/>
      <c r="DM7" s="38"/>
      <c r="DN7" s="38"/>
      <c r="DO7" s="38"/>
      <c r="DP7" s="38"/>
      <c r="DQ7" s="38"/>
      <c r="DR7" s="38"/>
      <c r="DS7" s="38"/>
      <c r="DT7" s="38"/>
      <c r="DU7" s="38"/>
      <c r="DV7" s="38"/>
      <c r="DW7" s="38"/>
      <c r="DX7" s="38"/>
      <c r="DY7" s="38"/>
      <c r="DZ7" s="38"/>
      <c r="EA7" s="38"/>
      <c r="EB7" s="38"/>
      <c r="EC7" s="38"/>
      <c r="ED7" s="38"/>
      <c r="EE7" s="38">
        <v>0.67</v>
      </c>
      <c r="EF7" s="38">
        <v>0.64</v>
      </c>
      <c r="EG7" s="38">
        <v>0.7</v>
      </c>
      <c r="EH7" s="38">
        <v>0.57999999999999996</v>
      </c>
      <c r="EI7" s="38">
        <v>0.15</v>
      </c>
      <c r="EJ7" s="38">
        <v>0.16</v>
      </c>
      <c r="EK7" s="38">
        <v>0.15</v>
      </c>
      <c r="EL7" s="38">
        <v>0.16</v>
      </c>
      <c r="EM7" s="38">
        <v>0.1</v>
      </c>
      <c r="EN7" s="38">
        <v>0.09</v>
      </c>
      <c r="EO7" s="38">
        <v>0.3</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2">
      <c r="B11">
        <v>4</v>
      </c>
      <c r="C11">
        <v>3</v>
      </c>
      <c r="D11">
        <v>2</v>
      </c>
      <c r="E11">
        <v>1</v>
      </c>
      <c r="F11">
        <v>0</v>
      </c>
      <c r="G11" t="s">
        <v>111</v>
      </c>
    </row>
    <row r="12" spans="1:145" x14ac:dyDescent="0.2">
      <c r="B12">
        <v>1</v>
      </c>
      <c r="C12">
        <v>1</v>
      </c>
      <c r="D12">
        <v>1</v>
      </c>
      <c r="E12">
        <v>1</v>
      </c>
      <c r="F12">
        <v>2</v>
      </c>
      <c r="G12" t="s">
        <v>112</v>
      </c>
    </row>
    <row r="13" spans="1:145" x14ac:dyDescent="0.2">
      <c r="B13" t="s">
        <v>113</v>
      </c>
      <c r="C13" t="s">
        <v>114</v>
      </c>
      <c r="D13" t="s">
        <v>113</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2022-02-10T05:51:15Z</cp:lastPrinted>
  <dcterms:created xsi:type="dcterms:W3CDTF">2021-12-03T07:44:22Z</dcterms:created>
  <dcterms:modified xsi:type="dcterms:W3CDTF">2022-02-10T05:51:19Z</dcterms:modified>
  <cp:category/>
</cp:coreProperties>
</file>