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3_草津町\"/>
    </mc:Choice>
  </mc:AlternateContent>
  <xr:revisionPtr revIDLastSave="0" documentId="13_ncr:1_{2AB1DB71-31E0-4275-9511-7ED99C6637AF}" xr6:coauthVersionLast="36" xr6:coauthVersionMax="36" xr10:uidLastSave="{00000000-0000-0000-0000-000000000000}"/>
  <workbookProtection workbookAlgorithmName="SHA-512" workbookHashValue="xpxyZvNKI1uM84ByIkPDNbXeAmwIvZPJPHDul5Z6EiWZj54xVLmCRtpqiDbJpUO1E8baiWB17zEWA/gJdgRGxA==" workbookSaltValue="v0tEnH7z4fSCl5INpljjbQ==" workbookSpinCount="100000" lockStructure="1"/>
  <bookViews>
    <workbookView xWindow="0" yWindow="0" windowWidth="23040" windowHeight="860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<sst xmlns="http://schemas.openxmlformats.org/spreadsheetml/2006/main" count="236" uniqueCount="120">
  <si>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</si>
  <si>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</si>
  <si>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</si>
  <si>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</si>
  <si>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</si>
  <si>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</si>
  <si>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</si>
  <si>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</si>
  <si>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</si>
  <si>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</si>
  <si>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</si>
  <si>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</si>
  <si>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</si>
  <si>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</si>
  <si>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</si>
  <si>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</si>
  <si>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</si>
  <si>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</si>
  <si>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</si>
  <si>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</si>
  <si>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</si>
  <si>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</si>
  <si>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</si>
  <si>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</si>
  <si>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</si>
  <si>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</si>
  <si>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</si>
  <si>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</si>
  <si>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</si>
  <si>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</si>
  <si>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</si>
  <si>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</si>
  <si>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</si>
  <si>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</si>
  <si>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</si>
  <si>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</si>
  <si>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</si>
  <si>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</si>
  <si>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</si>
  <si>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</si>
  <si>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</si>
  <si>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</si>
  <si>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</si>
  <si>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</si>
  <si>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</si>
  <si>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</si>
  <si>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</si>
  <si>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</si>
  <si>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</si>
  <si>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</si>
  <si>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</si>
  <si>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</si>
  <si>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</si>
  <si>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</si>
  <si>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</si>
  <si>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</si>
  <si>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</si>
  <si>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</si>
  <si>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</si>
  <si>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</si>
  <si>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</si>
  <si>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</si>
  <si>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</si>
  <si>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</si>
  <si>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</si>
  <si>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</si>
  <si>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</si>
  <si>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</si>
  <si>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</si>
  <si>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</si>
  <si>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</si>
  <si>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</si>
  <si>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</si>
  <si>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</si>
  <si>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</si>
  <si>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</si>
  <si>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</si>
  <si>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</si>
  <si>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</si>
  <si>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</si>
  <si>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</si>
  <si>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</si>
  <si>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</si>
  <si>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</si>
  <si>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</si>
  <si>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</si>
  <si>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</si>
  <si>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</si>
  <si>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</si>
  <si>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</si>
  <si>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</si>
  <si>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</si>
  <si>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</si>
  <si>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</si>
  <si>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</si>
  <si>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</si>
  <si>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</si>
  <si>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</si>
  <si>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</si>
  <si>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</si>
  <si>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</si>
  <si>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</si>
  <si>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</si>
  <si>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</si>
  <si>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</si>
  <si>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</si>
  <si>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</si>
  <si>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</si>
  <si>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</si>
  <si>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</si>
  <si>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</si>
  <si>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</si>
  <si>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</si>
  <si>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</si>
  <si>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</si>
  <si>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</si>
  <si>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</si>
  <si>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状況については安定した状態ではある。平成30年度より下水処理場再構築事業の起債により繰入金は減少しているが、有収水量が減少傾向にあり、新型コロナウィルスの影響もあるため、料金収入の減少も予想される。
　今後、起債の償還開始や下水処理場の供用開始後に料金収入で賄っていくために、再度段階を踏んで計画的に料金改定を行い財源確保や経費削減に努める必要がある。また、令和2年度から委託により公営企業会計への移行準備に着手した。</t>
    <rPh sb="29" eb="34">
      <t>ゲスイショリジョウ</t>
    </rPh>
    <rPh sb="70" eb="72">
      <t>シンガタ</t>
    </rPh>
    <rPh sb="80" eb="82">
      <t>エイキョウ</t>
    </rPh>
    <rPh sb="115" eb="117">
      <t>ゲスイ</t>
    </rPh>
    <rPh sb="117" eb="120">
      <t>ショリジョウ</t>
    </rPh>
    <rPh sb="121" eb="124">
      <t>ショリジョウ</t>
    </rPh>
    <rPh sb="165" eb="167">
      <t>ケイヒ</t>
    </rPh>
    <rPh sb="167" eb="169">
      <t>サクゲン</t>
    </rPh>
    <rPh sb="204" eb="206">
      <t>ジュンビ</t>
    </rPh>
    <phoneticPr fontId="4"/>
  </si>
  <si>
    <t>　類似団体と比較すると高水準で推移している。当該年度は新型コロナウィルスの影響により使用料収入が減少したため、管渠更新工事を控えた。今後も計画的に更新工事等を進めて行く。
　また施設の老朽化が著しく、平成27年度より下水処理場再構築事業に着手している。平成29年度に長寿命化計画を策定、平成30年度には経営戦略を策定しており、計画的な管渠の改善を進めていく予定である。</t>
    <rPh sb="22" eb="26">
      <t>トウガイネンド</t>
    </rPh>
    <rPh sb="27" eb="29">
      <t>シンガタ</t>
    </rPh>
    <rPh sb="37" eb="39">
      <t>エイキョウ</t>
    </rPh>
    <rPh sb="42" eb="45">
      <t>シヨウリョウ</t>
    </rPh>
    <rPh sb="45" eb="47">
      <t>シュウニュウ</t>
    </rPh>
    <rPh sb="48" eb="50">
      <t>ゲンショウ</t>
    </rPh>
    <rPh sb="55" eb="57">
      <t>カンキョ</t>
    </rPh>
    <rPh sb="57" eb="59">
      <t>コウシン</t>
    </rPh>
    <rPh sb="59" eb="61">
      <t>コウジ</t>
    </rPh>
    <rPh sb="62" eb="63">
      <t>ヒカ</t>
    </rPh>
    <rPh sb="163" eb="165">
      <t>ケイカク</t>
    </rPh>
    <rPh sb="165" eb="166">
      <t>テキ</t>
    </rPh>
    <rPh sb="167" eb="169">
      <t>カンキョ</t>
    </rPh>
    <rPh sb="170" eb="172">
      <t>カイゼン</t>
    </rPh>
    <rPh sb="173" eb="174">
      <t>スス</t>
    </rPh>
    <rPh sb="178" eb="180">
      <t>ヨテイ</t>
    </rPh>
    <phoneticPr fontId="4"/>
  </si>
  <si>
    <t>①〈収益的収支比率〉
　人員配置による人件費の減少等による営業費用の減少や平成27年度より3ヶ年かけて行った料金改定による料金収入の増加により、収益的収支比率が大きくなったが、当該年度は新型コロナウィルスの影響や有収水量が減少傾向にある為、料金収入は減少していくと考えられる。また、下水処理場再構築事業の起債償還が始まれば更なる経費削減と料金改定が必要になると思われる。
④〈企業債残高対事業規模比率〉
　機器の更新工事や維持補修等を町単独費で賄ってきたため低水準で推移している。今後は、下水処理場再構築事業の起債により増加していくと考えられる。
⑤〈経費回収率〉
　汚水処理費が減少し平成29年度は回収率が上がっているが、それ以降は減少傾向にあるため、今後も経費削減に努める。
⑥〈汚水処理原価〉
　類似団体と比較すると低水準で推移しており、平成29年度は汚水処理費が減少し汚水処理原価も減少したが、今後は有収水量の減少傾向により汚水処理原価は増加していくと思われる。当該年度は新型コロナウィルスの影響もあり前年度からほぼ横ばいとなった。
⑦〈施設利用率〉
　建設当時の過大な仕様により、類似団体と比較すると低水準である。また、観光地特有の流入水量の変動にも対応する必要がある。
⑧〈水洗化率〉
　処理区域内の水洗化率はほぼ同率で推移しているため、今後は個別に接続要請等が必要と考えられる。</t>
    <rPh sb="88" eb="90">
      <t>トウガイ</t>
    </rPh>
    <rPh sb="90" eb="92">
      <t>ネンド</t>
    </rPh>
    <rPh sb="93" eb="95">
      <t>シンガタ</t>
    </rPh>
    <rPh sb="103" eb="105">
      <t>エイキョウ</t>
    </rPh>
    <rPh sb="401" eb="403">
      <t>コンゴ</t>
    </rPh>
    <rPh sb="416" eb="418">
      <t>オスイ</t>
    </rPh>
    <rPh sb="418" eb="420">
      <t>ショリ</t>
    </rPh>
    <rPh sb="420" eb="422">
      <t>ゲンカ</t>
    </rPh>
    <rPh sb="430" eb="431">
      <t>オモ</t>
    </rPh>
    <rPh sb="437" eb="439">
      <t>ネンド</t>
    </rPh>
    <rPh sb="440" eb="442">
      <t>シンガタ</t>
    </rPh>
    <rPh sb="450" eb="452">
      <t>エイキョウ</t>
    </rPh>
    <rPh sb="455" eb="458">
      <t>ゼンネンド</t>
    </rPh>
    <rPh sb="462" eb="463">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</si>
</sst>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0.67</c:v>
                </c:pt>
                <c:pt idx="1">
                  <c:v>0.64</c:v>
                </c:pt>
                <c:pt idx="2">
                  <c:v>0.7</c:v>
                </c:pt>
                <c:pt idx="3">
                  <c:v>0.57999999999999996</c:v>
                </c:pt>
                <c:pt idx="4">
                  <c:v>0.15</c:v>
                </c:pt>
              </c:numCache>
            </c:numRef>
          </c:val>
          <c:extLst>
            <c:ext xmlns:c16="http://schemas.microsoft.com/office/drawing/2014/chart" uri="{C3380CC4-5D6E-409C-BE32-E72D297353CC}">
              <c16:uniqueId val="{00000000-0E3F-40CA-91B5-36C769F185D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0.15</c:v>
                </c:pt>
                <c:pt idx="2">
                  <c:v>0.16</c:v>
                </c:pt>
                <c:pt idx="3">
                  <c:v>0.1</c:v>
                </c:pt>
                <c:pt idx="4">
                  <c:v>0.09</c:v>
                </c:pt>
              </c:numCache>
            </c:numRef>
          </c:val>
          <c:smooth val="0"/>
          <c:extLst>
            <c:ext xmlns:c16="http://schemas.microsoft.com/office/drawing/2014/chart" uri="{C3380CC4-5D6E-409C-BE32-E72D297353CC}">
              <c16:uniqueId val="{00000001-0E3F-40CA-91B5-36C769F185D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26.99</c:v>
                </c:pt>
                <c:pt idx="1">
                  <c:v>33.659999999999997</c:v>
                </c:pt>
                <c:pt idx="2">
                  <c:v>30.59</c:v>
                </c:pt>
                <c:pt idx="3">
                  <c:v>36.270000000000003</c:v>
                </c:pt>
                <c:pt idx="4">
                  <c:v>24.28</c:v>
                </c:pt>
              </c:numCache>
            </c:numRef>
          </c:val>
          <c:extLst>
            <c:ext xmlns:c16="http://schemas.microsoft.com/office/drawing/2014/chart" uri="{C3380CC4-5D6E-409C-BE32-E72D297353CC}">
              <c16:uniqueId val="{00000000-2356-4659-A942-B80FDF5D0A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55.58</c:v>
                </c:pt>
                <c:pt idx="1">
                  <c:v>54.05</c:v>
                </c:pt>
                <c:pt idx="2">
                  <c:v>57.54</c:v>
                </c:pt>
                <c:pt idx="3">
                  <c:v>55.55</c:v>
                </c:pt>
                <c:pt idx="4">
                  <c:v>55.84</c:v>
                </c:pt>
              </c:numCache>
            </c:numRef>
          </c:val>
          <c:smooth val="0"/>
          <c:extLst>
            <c:ext xmlns:c16="http://schemas.microsoft.com/office/drawing/2014/chart" uri="{C3380CC4-5D6E-409C-BE32-E72D297353CC}">
              <c16:uniqueId val="{00000001-2356-4659-A942-B80FDF5D0A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99.54</c:v>
                </c:pt>
                <c:pt idx="1">
                  <c:v>99.58</c:v>
                </c:pt>
                <c:pt idx="2">
                  <c:v>99.61</c:v>
                </c:pt>
                <c:pt idx="3">
                  <c:v>99.63</c:v>
                </c:pt>
                <c:pt idx="4">
                  <c:v>99.2</c:v>
                </c:pt>
              </c:numCache>
            </c:numRef>
          </c:val>
          <c:extLst>
            <c:ext xmlns:c16="http://schemas.microsoft.com/office/drawing/2014/chart" uri="{C3380CC4-5D6E-409C-BE32-E72D297353CC}">
              <c16:uniqueId val="{00000000-61BD-426D-8A19-4271630953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92.88</c:v>
                </c:pt>
                <c:pt idx="2">
                  <c:v>92.87</c:v>
                </c:pt>
                <c:pt idx="3">
                  <c:v>91.64</c:v>
                </c:pt>
                <c:pt idx="4">
                  <c:v>92.34</c:v>
                </c:pt>
              </c:numCache>
            </c:numRef>
          </c:val>
          <c:smooth val="0"/>
          <c:extLst>
            <c:ext xmlns:c16="http://schemas.microsoft.com/office/drawing/2014/chart" uri="{C3380CC4-5D6E-409C-BE32-E72D297353CC}">
              <c16:uniqueId val="{00000001-61BD-426D-8A19-4271630953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120.69</c:v>
                </c:pt>
                <c:pt idx="1">
                  <c:v>163.82</c:v>
                </c:pt>
                <c:pt idx="2">
                  <c:v>149.72</c:v>
                </c:pt>
                <c:pt idx="3">
                  <c:v>121.93</c:v>
                </c:pt>
                <c:pt idx="4">
                  <c:v>120.46</c:v>
                </c:pt>
              </c:numCache>
            </c:numRef>
          </c:val>
          <c:extLst>
            <c:ext xmlns:c16="http://schemas.microsoft.com/office/drawing/2014/chart" uri="{C3380CC4-5D6E-409C-BE32-E72D297353CC}">
              <c16:uniqueId val="{00000000-0128-4749-9ACB-02BEC04317C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28-4749-9ACB-02BEC04317C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32-41B6-A94D-94E1E7F3890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32-41B6-A94D-94E1E7F3890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A7-416B-9ED9-7348043695D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A7-416B-9ED9-7348043695D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E0-4BDC-9A9C-653C3C51A4D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E0-4BDC-9A9C-653C3C51A4D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39-4D1B-822E-5B543585D5E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39-4D1B-822E-5B543585D5E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69.05</c:v>
                </c:pt>
                <c:pt idx="1">
                  <c:v>58.49</c:v>
                </c:pt>
                <c:pt idx="2">
                  <c:v>74.069999999999993</c:v>
                </c:pt>
                <c:pt idx="3">
                  <c:v>174.03</c:v>
                </c:pt>
                <c:pt idx="4">
                  <c:v>173.07</c:v>
                </c:pt>
              </c:numCache>
            </c:numRef>
          </c:val>
          <c:extLst>
            <c:ext xmlns:c16="http://schemas.microsoft.com/office/drawing/2014/chart" uri="{C3380CC4-5D6E-409C-BE32-E72D297353CC}">
              <c16:uniqueId val="{00000000-10A0-440A-BAF9-708827B97B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671.97</c:v>
                </c:pt>
                <c:pt idx="1">
                  <c:v>798.84</c:v>
                </c:pt>
                <c:pt idx="2">
                  <c:v>692.13</c:v>
                </c:pt>
                <c:pt idx="3">
                  <c:v>807.75</c:v>
                </c:pt>
                <c:pt idx="4">
                  <c:v>812.92</c:v>
                </c:pt>
              </c:numCache>
            </c:numRef>
          </c:val>
          <c:smooth val="0"/>
          <c:extLst>
            <c:ext xmlns:c16="http://schemas.microsoft.com/office/drawing/2014/chart" uri="{C3380CC4-5D6E-409C-BE32-E72D297353CC}">
              <c16:uniqueId val="{00000001-10A0-440A-BAF9-708827B97B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113.4</c:v>
                </c:pt>
                <c:pt idx="1">
                  <c:v>170.47</c:v>
                </c:pt>
                <c:pt idx="2">
                  <c:v>154.13</c:v>
                </c:pt>
                <c:pt idx="3">
                  <c:v>123.86</c:v>
                </c:pt>
                <c:pt idx="4">
                  <c:v>122.74</c:v>
                </c:pt>
              </c:numCache>
            </c:numRef>
          </c:val>
          <c:extLst>
            <c:ext xmlns:c16="http://schemas.microsoft.com/office/drawing/2014/chart" uri="{C3380CC4-5D6E-409C-BE32-E72D297353CC}">
              <c16:uniqueId val="{00000000-3103-4C92-8553-A8BF890946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86.34</c:v>
                </c:pt>
                <c:pt idx="1">
                  <c:v>86.85</c:v>
                </c:pt>
                <c:pt idx="2">
                  <c:v>88.98</c:v>
                </c:pt>
                <c:pt idx="3">
                  <c:v>86.94</c:v>
                </c:pt>
                <c:pt idx="4">
                  <c:v>85.4</c:v>
                </c:pt>
              </c:numCache>
            </c:numRef>
          </c:val>
          <c:smooth val="0"/>
          <c:extLst>
            <c:ext xmlns:c16="http://schemas.microsoft.com/office/drawing/2014/chart" uri="{C3380CC4-5D6E-409C-BE32-E72D297353CC}">
              <c16:uniqueId val="{00000001-3103-4C92-8553-A8BF890946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87.96</c:v>
                </c:pt>
                <c:pt idx="1">
                  <c:v>63.54</c:v>
                </c:pt>
                <c:pt idx="2">
                  <c:v>70.02</c:v>
                </c:pt>
                <c:pt idx="3">
                  <c:v>87.29</c:v>
                </c:pt>
                <c:pt idx="4">
                  <c:v>84.15</c:v>
                </c:pt>
              </c:numCache>
            </c:numRef>
          </c:val>
          <c:extLst>
            <c:ext xmlns:c16="http://schemas.microsoft.com/office/drawing/2014/chart" uri="{C3380CC4-5D6E-409C-BE32-E72D297353CC}">
              <c16:uniqueId val="{00000000-F075-42C3-9C68-6455C7BDF2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175.12</c:v>
                </c:pt>
                <c:pt idx="1">
                  <c:v>177.15</c:v>
                </c:pt>
                <c:pt idx="2">
                  <c:v>175.05</c:v>
                </c:pt>
                <c:pt idx="3">
                  <c:v>179.63</c:v>
                </c:pt>
                <c:pt idx="4">
                  <c:v>188.57</c:v>
                </c:pt>
              </c:numCache>
            </c:numRef>
          </c:val>
          <c:smooth val="0"/>
          <c:extLst>
            <c:ext xmlns:c16="http://schemas.microsoft.com/office/drawing/2014/chart" uri="{C3380CC4-5D6E-409C-BE32-E72D297353CC}">
              <c16:uniqueId val="{00000001-F075-42C3-9C68-6455C7BDF2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草津町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6232</v>
      </c>
      <c r="AM8" s="51"/>
      <c r="AN8" s="51"/>
      <c r="AO8" s="51"/>
      <c r="AP8" s="51"/>
      <c r="AQ8" s="51"/>
      <c r="AR8" s="51"/>
      <c r="AS8" s="51"/>
      <c r="AT8" s="46">
        <f>データ!T6</f>
        <v>49.75</v>
      </c>
      <c r="AU8" s="46"/>
      <c r="AV8" s="46"/>
      <c r="AW8" s="46"/>
      <c r="AX8" s="46"/>
      <c r="AY8" s="46"/>
      <c r="AZ8" s="46"/>
      <c r="BA8" s="46"/>
      <c r="BB8" s="46">
        <f>データ!U6</f>
        <v>125.27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73.91</v>
      </c>
      <c r="Q10" s="46"/>
      <c r="R10" s="46"/>
      <c r="S10" s="46"/>
      <c r="T10" s="46"/>
      <c r="U10" s="46"/>
      <c r="V10" s="46"/>
      <c r="W10" s="46">
        <f>データ!Q6</f>
        <v>122.47</v>
      </c>
      <c r="X10" s="46"/>
      <c r="Y10" s="46"/>
      <c r="Z10" s="46"/>
      <c r="AA10" s="46"/>
      <c r="AB10" s="46"/>
      <c r="AC10" s="46"/>
      <c r="AD10" s="51">
        <f>データ!R6</f>
        <v>1870</v>
      </c>
      <c r="AE10" s="51"/>
      <c r="AF10" s="51"/>
      <c r="AG10" s="51"/>
      <c r="AH10" s="51"/>
      <c r="AI10" s="51"/>
      <c r="AJ10" s="51"/>
      <c r="AK10" s="2"/>
      <c r="AL10" s="51">
        <f>データ!V6</f>
        <v>4601</v>
      </c>
      <c r="AM10" s="51"/>
      <c r="AN10" s="51"/>
      <c r="AO10" s="51"/>
      <c r="AP10" s="51"/>
      <c r="AQ10" s="51"/>
      <c r="AR10" s="51"/>
      <c r="AS10" s="51"/>
      <c r="AT10" s="46">
        <f>データ!W6</f>
        <v>2.44</v>
      </c>
      <c r="AU10" s="46"/>
      <c r="AV10" s="46"/>
      <c r="AW10" s="46"/>
      <c r="AX10" s="46"/>
      <c r="AY10" s="46"/>
      <c r="AZ10" s="46"/>
      <c r="BA10" s="46"/>
      <c r="BB10" s="46">
        <f>データ!X6</f>
        <v>1885.66</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119</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117</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UfKyQRwwUUKitAW41nbPmPUtk8PTkCJEqhAmZ57vx69KR4Dlrk+yKtNUcauAnDaWDSwIcMeAjZ2s1UuxB4dgag==" saltValue="z1rc1DBApEGey/DO4mMD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104264</v>
      </c>
      <c r="D6" s="33">
        <f t="shared" si="3"/>
        <v>47</v>
      </c>
      <c r="E6" s="33">
        <f t="shared" si="3"/>
        <v>17</v>
      </c>
      <c r="F6" s="33">
        <f t="shared" si="3"/>
        <v>1</v>
      </c>
      <c r="G6" s="33">
        <f t="shared" si="3"/>
        <v>0</v>
      </c>
      <c r="H6" s="33" t="str">
        <f t="shared" si="3"/>
        <v>群馬県　草津町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73.91</v>
      </c>
      <c r="Q6" s="34">
        <f t="shared" si="3"/>
        <v>122.47</v>
      </c>
      <c r="R6" s="34">
        <f t="shared" si="3"/>
        <v>1870</v>
      </c>
      <c r="S6" s="34">
        <f t="shared" si="3"/>
        <v>6232</v>
      </c>
      <c r="T6" s="34">
        <f t="shared" si="3"/>
        <v>49.75</v>
      </c>
      <c r="U6" s="34">
        <f t="shared" si="3"/>
        <v>125.27</v>
      </c>
      <c r="V6" s="34">
        <f t="shared" si="3"/>
        <v>4601</v>
      </c>
      <c r="W6" s="34">
        <f t="shared" si="3"/>
        <v>2.44</v>
      </c>
      <c r="X6" s="34">
        <f t="shared" si="3"/>
        <v>1885.66</v>
      </c>
      <c r="Y6" s="35">
        <f>IF(Y7="",NA(),Y7)</f>
        <v>120.69</v>
      </c>
      <c r="Z6" s="35">
        <f t="shared" ref="Z6:AH6" si="4">IF(Z7="",NA(),Z7)</f>
        <v>163.82</v>
      </c>
      <c r="AA6" s="35">
        <f t="shared" si="4"/>
        <v>149.72</v>
      </c>
      <c r="AB6" s="35">
        <f t="shared" si="4"/>
        <v>121.93</v>
      </c>
      <c r="AC6" s="35">
        <f t="shared" si="4"/>
        <v>120.46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69.05</v>
      </c>
      <c r="BG6" s="35">
        <f t="shared" ref="BG6:BO6" si="7">IF(BG7="",NA(),BG7)</f>
        <v>58.49</v>
      </c>
      <c r="BH6" s="35">
        <f t="shared" si="7"/>
        <v>74.069999999999993</v>
      </c>
      <c r="BI6" s="35">
        <f t="shared" si="7"/>
        <v>174.03</v>
      </c>
      <c r="BJ6" s="35">
        <f t="shared" si="7"/>
        <v>173.07</v>
      </c>
      <c r="BK6" s="35">
        <f t="shared" si="7"/>
        <v>671.97</v>
      </c>
      <c r="BL6" s="35">
        <f t="shared" si="7"/>
        <v>798.84</v>
      </c>
      <c r="BM6" s="35">
        <f t="shared" si="7"/>
        <v>692.13</v>
      </c>
      <c r="BN6" s="35">
        <f t="shared" si="7"/>
        <v>807.75</v>
      </c>
      <c r="BO6" s="35">
        <f t="shared" si="7"/>
        <v>812.92</v>
      </c>
      <c r="BP6" s="34" t="str">
        <f>IF(BP7="","",IF(BP7="-","【-】","【"&amp;SUBSTITUTE(TEXT(BP7,"#,##0.00"),"-","△")&amp;"】"))</f>
        <v>【705.21】</v>
      </c>
      <c r="BQ6" s="35">
        <f>IF(BQ7="",NA(),BQ7)</f>
        <v>113.4</v>
      </c>
      <c r="BR6" s="35">
        <f t="shared" ref="BR6:BZ6" si="8">IF(BR7="",NA(),BR7)</f>
        <v>170.47</v>
      </c>
      <c r="BS6" s="35">
        <f t="shared" si="8"/>
        <v>154.13</v>
      </c>
      <c r="BT6" s="35">
        <f t="shared" si="8"/>
        <v>123.86</v>
      </c>
      <c r="BU6" s="35">
        <f t="shared" si="8"/>
        <v>122.74</v>
      </c>
      <c r="BV6" s="35">
        <f t="shared" si="8"/>
        <v>86.34</v>
      </c>
      <c r="BW6" s="35">
        <f t="shared" si="8"/>
        <v>86.85</v>
      </c>
      <c r="BX6" s="35">
        <f t="shared" si="8"/>
        <v>88.98</v>
      </c>
      <c r="BY6" s="35">
        <f t="shared" si="8"/>
        <v>86.94</v>
      </c>
      <c r="BZ6" s="35">
        <f t="shared" si="8"/>
        <v>85.4</v>
      </c>
      <c r="CA6" s="34" t="str">
        <f>IF(CA7="","",IF(CA7="-","【-】","【"&amp;SUBSTITUTE(TEXT(CA7,"#,##0.00"),"-","△")&amp;"】"))</f>
        <v>【98.96】</v>
      </c>
      <c r="CB6" s="35">
        <f>IF(CB7="",NA(),CB7)</f>
        <v>87.96</v>
      </c>
      <c r="CC6" s="35">
        <f t="shared" ref="CC6:CK6" si="9">IF(CC7="",NA(),CC7)</f>
        <v>63.54</v>
      </c>
      <c r="CD6" s="35">
        <f t="shared" si="9"/>
        <v>70.02</v>
      </c>
      <c r="CE6" s="35">
        <f t="shared" si="9"/>
        <v>87.29</v>
      </c>
      <c r="CF6" s="35">
        <f t="shared" si="9"/>
        <v>84.15</v>
      </c>
      <c r="CG6" s="35">
        <f t="shared" si="9"/>
        <v>175.12</v>
      </c>
      <c r="CH6" s="35">
        <f t="shared" si="9"/>
        <v>177.15</v>
      </c>
      <c r="CI6" s="35">
        <f t="shared" si="9"/>
        <v>175.05</v>
      </c>
      <c r="CJ6" s="35">
        <f t="shared" si="9"/>
        <v>179.63</v>
      </c>
      <c r="CK6" s="35">
        <f t="shared" si="9"/>
        <v>188.57</v>
      </c>
      <c r="CL6" s="34" t="str">
        <f>IF(CL7="","",IF(CL7="-","【-】","【"&amp;SUBSTITUTE(TEXT(CL7,"#,##0.00"),"-","△")&amp;"】"))</f>
        <v>【134.52】</v>
      </c>
      <c r="CM6" s="35">
        <f>IF(CM7="",NA(),CM7)</f>
        <v>26.99</v>
      </c>
      <c r="CN6" s="35">
        <f t="shared" ref="CN6:CV6" si="10">IF(CN7="",NA(),CN7)</f>
        <v>33.659999999999997</v>
      </c>
      <c r="CO6" s="35">
        <f t="shared" si="10"/>
        <v>30.59</v>
      </c>
      <c r="CP6" s="35">
        <f t="shared" si="10"/>
        <v>36.270000000000003</v>
      </c>
      <c r="CQ6" s="35">
        <f t="shared" si="10"/>
        <v>24.28</v>
      </c>
      <c r="CR6" s="35">
        <f t="shared" si="10"/>
        <v>55.58</v>
      </c>
      <c r="CS6" s="35">
        <f t="shared" si="10"/>
        <v>54.05</v>
      </c>
      <c r="CT6" s="35">
        <f t="shared" si="10"/>
        <v>57.54</v>
      </c>
      <c r="CU6" s="35">
        <f t="shared" si="10"/>
        <v>55.55</v>
      </c>
      <c r="CV6" s="35">
        <f t="shared" si="10"/>
        <v>55.84</v>
      </c>
      <c r="CW6" s="34" t="str">
        <f>IF(CW7="","",IF(CW7="-","【-】","【"&amp;SUBSTITUTE(TEXT(CW7,"#,##0.00"),"-","△")&amp;"】"))</f>
        <v>【59.57】</v>
      </c>
      <c r="CX6" s="35">
        <f>IF(CX7="",NA(),CX7)</f>
        <v>99.54</v>
      </c>
      <c r="CY6" s="35">
        <f t="shared" ref="CY6:DG6" si="11">IF(CY7="",NA(),CY7)</f>
        <v>99.58</v>
      </c>
      <c r="CZ6" s="35">
        <f t="shared" si="11"/>
        <v>99.61</v>
      </c>
      <c r="DA6" s="35">
        <f t="shared" si="11"/>
        <v>99.63</v>
      </c>
      <c r="DB6" s="35">
        <f t="shared" si="11"/>
        <v>99.2</v>
      </c>
      <c r="DC6" s="35">
        <f t="shared" si="11"/>
        <v>93.1</v>
      </c>
      <c r="DD6" s="35">
        <f t="shared" si="11"/>
        <v>92.88</v>
      </c>
      <c r="DE6" s="35">
        <f t="shared" si="11"/>
        <v>92.87</v>
      </c>
      <c r="DF6" s="35">
        <f t="shared" si="11"/>
        <v>91.64</v>
      </c>
      <c r="DG6" s="35">
        <f t="shared" si="11"/>
        <v>92.34</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0.67</v>
      </c>
      <c r="EF6" s="35">
        <f t="shared" ref="EF6:EN6" si="14">IF(EF7="",NA(),EF7)</f>
        <v>0.64</v>
      </c>
      <c r="EG6" s="35">
        <f t="shared" si="14"/>
        <v>0.7</v>
      </c>
      <c r="EH6" s="35">
        <f t="shared" si="14"/>
        <v>0.57999999999999996</v>
      </c>
      <c r="EI6" s="35">
        <f t="shared" si="14"/>
        <v>0.15</v>
      </c>
      <c r="EJ6" s="35">
        <f t="shared" si="14"/>
        <v>0.16</v>
      </c>
      <c r="EK6" s="35">
        <f t="shared" si="14"/>
        <v>0.15</v>
      </c>
      <c r="EL6" s="35">
        <f t="shared" si="14"/>
        <v>0.16</v>
      </c>
      <c r="EM6" s="35">
        <f t="shared" si="14"/>
        <v>0.1</v>
      </c>
      <c r="EN6" s="35">
        <f t="shared" si="14"/>
        <v>0.09</v>
      </c>
      <c r="EO6" s="34" t="str">
        <f>IF(EO7="","",IF(EO7="-","【-】","【"&amp;SUBSTITUTE(TEXT(EO7,"#,##0.00"),"-","△")&amp;"】"))</f>
        <v>【0.30】</v>
      </c>
    </row>
    <row r="7" spans="1:145" s="36" customFormat="1" x14ac:dyDescent="0.2">
      <c r="A7" s="28"/>
      <c r="B7" s="37">
        <v>2020</v>
      </c>
      <c r="C7" s="37">
        <v>104264</v>
      </c>
      <c r="D7" s="37">
        <v>47</v>
      </c>
      <c r="E7" s="37">
        <v>17</v>
      </c>
      <c r="F7" s="37">
        <v>1</v>
      </c>
      <c r="G7" s="37">
        <v>0</v>
      </c>
      <c r="H7" s="37" t="s">
        <v>98</v>
      </c>
      <c r="I7" s="37" t="s">
        <v>99</v>
      </c>
      <c r="J7" s="37" t="s">
        <v>100</v>
      </c>
      <c r="K7" s="37" t="s">
        <v>101</v>
      </c>
      <c r="L7" s="37" t="s">
        <v>102</v>
      </c>
      <c r="M7" s="37" t="s">
        <v>103</v>
      </c>
      <c r="N7" s="38" t="s">
        <v>104</v>
      </c>
      <c r="O7" s="38" t="s">
        <v>105</v>
      </c>
      <c r="P7" s="38">
        <v>73.91</v>
      </c>
      <c r="Q7" s="38">
        <v>122.47</v>
      </c>
      <c r="R7" s="38">
        <v>1870</v>
      </c>
      <c r="S7" s="38">
        <v>6232</v>
      </c>
      <c r="T7" s="38">
        <v>49.75</v>
      </c>
      <c r="U7" s="38">
        <v>125.27</v>
      </c>
      <c r="V7" s="38">
        <v>4601</v>
      </c>
      <c r="W7" s="38">
        <v>2.44</v>
      </c>
      <c r="X7" s="38">
        <v>1885.66</v>
      </c>
      <c r="Y7" s="38">
        <v>120.69</v>
      </c>
      <c r="Z7" s="38">
        <v>163.82</v>
      </c>
      <c r="AA7" s="38">
        <v>149.72</v>
      </c>
      <c r="AB7" s="38">
        <v>121.93</v>
      </c>
      <c r="AC7" s="38">
        <v>120.46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69.05</v>
      </c>
      <c r="BG7" s="38">
        <v>58.49</v>
      </c>
      <c r="BH7" s="38">
        <v>74.069999999999993</v>
      </c>
      <c r="BI7" s="38">
        <v>174.03</v>
      </c>
      <c r="BJ7" s="38">
        <v>173.07</v>
      </c>
      <c r="BK7" s="38">
        <v>671.97</v>
      </c>
      <c r="BL7" s="38">
        <v>798.84</v>
      </c>
      <c r="BM7" s="38">
        <v>692.13</v>
      </c>
      <c r="BN7" s="38">
        <v>807.75</v>
      </c>
      <c r="BO7" s="38">
        <v>812.92</v>
      </c>
      <c r="BP7" s="38">
        <v>705.21</v>
      </c>
      <c r="BQ7" s="38">
        <v>113.4</v>
      </c>
      <c r="BR7" s="38">
        <v>170.47</v>
      </c>
      <c r="BS7" s="38">
        <v>154.13</v>
      </c>
      <c r="BT7" s="38">
        <v>123.86</v>
      </c>
      <c r="BU7" s="38">
        <v>122.74</v>
      </c>
      <c r="BV7" s="38">
        <v>86.34</v>
      </c>
      <c r="BW7" s="38">
        <v>86.85</v>
      </c>
      <c r="BX7" s="38">
        <v>88.98</v>
      </c>
      <c r="BY7" s="38">
        <v>86.94</v>
      </c>
      <c r="BZ7" s="38">
        <v>85.4</v>
      </c>
      <c r="CA7" s="38">
        <v>98.96</v>
      </c>
      <c r="CB7" s="38">
        <v>87.96</v>
      </c>
      <c r="CC7" s="38">
        <v>63.54</v>
      </c>
      <c r="CD7" s="38">
        <v>70.02</v>
      </c>
      <c r="CE7" s="38">
        <v>87.29</v>
      </c>
      <c r="CF7" s="38">
        <v>84.15</v>
      </c>
      <c r="CG7" s="38">
        <v>175.12</v>
      </c>
      <c r="CH7" s="38">
        <v>177.15</v>
      </c>
      <c r="CI7" s="38">
        <v>175.05</v>
      </c>
      <c r="CJ7" s="38">
        <v>179.63</v>
      </c>
      <c r="CK7" s="38">
        <v>188.57</v>
      </c>
      <c r="CL7" s="38">
        <v>134.52000000000001</v>
      </c>
      <c r="CM7" s="38">
        <v>26.99</v>
      </c>
      <c r="CN7" s="38">
        <v>33.659999999999997</v>
      </c>
      <c r="CO7" s="38">
        <v>30.59</v>
      </c>
      <c r="CP7" s="38">
        <v>36.270000000000003</v>
      </c>
      <c r="CQ7" s="38">
        <v>24.28</v>
      </c>
      <c r="CR7" s="38">
        <v>55.58</v>
      </c>
      <c r="CS7" s="38">
        <v>54.05</v>
      </c>
      <c r="CT7" s="38">
        <v>57.54</v>
      </c>
      <c r="CU7" s="38">
        <v>55.55</v>
      </c>
      <c r="CV7" s="38">
        <v>55.84</v>
      </c>
      <c r="CW7" s="38">
        <v>59.57</v>
      </c>
      <c r="CX7" s="38">
        <v>99.54</v>
      </c>
      <c r="CY7" s="38">
        <v>99.58</v>
      </c>
      <c r="CZ7" s="38">
        <v>99.61</v>
      </c>
      <c r="DA7" s="38">
        <v>99.63</v>
      </c>
      <c r="DB7" s="38">
        <v>99.2</v>
      </c>
      <c r="DC7" s="38">
        <v>93.1</v>
      </c>
      <c r="DD7" s="38">
        <v>92.88</v>
      </c>
      <c r="DE7" s="38">
        <v>92.87</v>
      </c>
      <c r="DF7" s="38">
        <v>91.64</v>
      </c>
      <c r="DG7" s="38">
        <v>92.34</v>
      </c>
      <c r="DH7" s="38">
        <v>95.57</v>
      </c>
      <c r="DI7" s="38"/>
      <c r="DJ7" s="38"/>
      <c r="DK7" s="38"/>
      <c r="DL7" s="38"/>
      <c r="DM7" s="38"/>
      <c r="DN7" s="38"/>
      <c r="DO7" s="38"/>
      <c r="DP7" s="38"/>
      <c r="DQ7" s="38"/>
      <c r="DR7" s="38"/>
      <c r="DS7" s="38"/>
      <c r="DT7" s="38"/>
      <c r="DU7" s="38"/>
      <c r="DV7" s="38"/>
      <c r="DW7" s="38"/>
      <c r="DX7" s="38"/>
      <c r="DY7" s="38"/>
      <c r="DZ7" s="38"/>
      <c r="EA7" s="38"/>
      <c r="EB7" s="38"/>
      <c r="EC7" s="38"/>
      <c r="ED7" s="38"/>
      <c r="EE7" s="38">
        <v>0.67</v>
      </c>
      <c r="EF7" s="38">
        <v>0.64</v>
      </c>
      <c r="EG7" s="38">
        <v>0.7</v>
      </c>
      <c r="EH7" s="38">
        <v>0.57999999999999996</v>
      </c>
      <c r="EI7" s="38">
        <v>0.15</v>
      </c>
      <c r="EJ7" s="38">
        <v>0.16</v>
      </c>
      <c r="EK7" s="38">
        <v>0.15</v>
      </c>
      <c r="EL7" s="38">
        <v>0.16</v>
      </c>
      <c r="EM7" s="38">
        <v>0.1</v>
      </c>
      <c r="EN7" s="38">
        <v>0.09</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2022-02-10T05:51:15Z</cp:lastPrinted>
  <dcterms:created xsi:type="dcterms:W3CDTF">2021-12-03T07:44:22Z</dcterms:created>
  <dcterms:modified xsi:type="dcterms:W3CDTF">2022-02-10T05:51:19Z</dcterms:modified>
  <cp:category/>
</cp:coreProperties>
</file>