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31_板倉町□■△\"/>
    </mc:Choice>
  </mc:AlternateContent>
  <xr:revisionPtr revIDLastSave="0" documentId="13_ncr:1_{4042F26A-5F2C-4AB9-AC81-DF7F490C2BD5}" xr6:coauthVersionLast="36" xr6:coauthVersionMax="36" xr10:uidLastSave="{00000000-0000-0000-0000-000000000000}"/>
  <workbookProtection workbookAlgorithmName="SHA-512" workbookHashValue="T/jpZ4f5ckeHEHR4LXzIDB0sQgmjZSUuLo7iWLcfpTiBPNEveoDSfuuPuouCKwYduA6PoomyV2O2KcFndCLxSg==" workbookSaltValue="14ot+J/IQ0qJDnlzmKA1LQ=="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<sst xmlns="http://schemas.openxmlformats.org/spreadsheetml/2006/main" count="236" uniqueCount="116">
  <si>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</si>
  <si>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</si>
  <si>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</si>
  <si>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</si>
  <si>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</si>
  <si>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</si>
  <si>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</si>
  <si>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</si>
  <si>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</si>
  <si>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</si>
  <si>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</si>
  <si>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</si>
  <si>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</si>
  <si>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</si>
  <si>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</si>
  <si>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</si>
  <si>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</si>
  <si>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</si>
  <si>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</si>
  <si>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</si>
  <si>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</si>
  <si>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</si>
  <si>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</si>
  <si>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</si>
  <si>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</si>
  <si>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</si>
  <si>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</si>
  <si>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</si>
  <si>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</si>
  <si>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</si>
  <si>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</si>
  <si>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</si>
  <si>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</si>
  <si>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</si>
  <si>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</si>
  <si>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</si>
  <si>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</si>
  <si>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</si>
  <si>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</si>
  <si>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</si>
  <si>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</si>
  <si>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</si>
  <si>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</si>
  <si>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</si>
  <si>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</si>
  <si>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</si>
  <si>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</si>
  <si>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</si>
  <si>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</si>
  <si>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</si>
  <si>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</si>
  <si>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</si>
  <si>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</si>
  <si>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</si>
  <si>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</si>
  <si>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</si>
  <si>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</si>
  <si>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</si>
  <si>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</si>
  <si>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</si>
  <si>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</si>
  <si>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</si>
  <si>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</si>
  <si>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</si>
  <si>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</si>
  <si>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</si>
  <si>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</si>
  <si>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</si>
  <si>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</si>
  <si>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</si>
  <si>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</si>
  <si>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</si>
  <si>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</si>
  <si>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</si>
  <si>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</si>
  <si>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</si>
  <si>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</si>
  <si>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</si>
  <si>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</si>
  <si>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</si>
  <si>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</si>
  <si>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</si>
  <si>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</si>
  <si>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</si>
  <si>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</si>
  <si>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</si>
  <si>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</si>
  <si>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</si>
  <si>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</si>
  <si>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</si>
  <si>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</si>
  <si>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</si>
  <si>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</si>
  <si>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</si>
  <si>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</si>
  <si>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</si>
  <si>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板倉町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</si>
  <si>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</si>
  <si>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</si>
  <si>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</si>
  <si>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</si>
  <si>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</si>
  <si>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</si>
  <si>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</si>
  <si>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</si>
  <si>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</si>
  <si>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</si>
  <si>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</si>
  <si>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</si>
  <si>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</si>
  <si>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</si>
  <si>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</si>
  <si>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</si>
  <si>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施設は、供用開始から20年以上が経過し老朽化が始まり設備の修繕が増加している。ストックマネジメント計画(簡易版)を策定したため、今後は交付金制度を活用しつつ効率的かつ費用負担を抑制しながら改修、修繕を行う方針である。
　管渠は、本体については耐用年数に対し経過年数が少ないため修繕等は発生していないが、一部の人孔については修繕を必要とする所が出てきている。</t>
  </si>
  <si>
    <t>　下水道事業については、県企業局の分譲する板倉ニュータウン区域のみに供用しており、事業経営はニュータウンの販売状況に影響されてしまう特殊事情がある。
　処理区域内で新たな工場が操業し始めたこと等に伴い汚水処理量が増え料金収入が増加したが、さらに経営健全化のために経費の節約に努めなければならない。
　経営戦略は策定済みであり、ストックマネジメント計画(簡易版)も策定したため、今後は交付金制度を活用しつつ効率的かつ費用負担を抑制しながらに改修、修繕を行う方針である。
　地方公営企業法の適用については令和5年からの適用を目指したい。</t>
  </si>
  <si>
    <r>
      <t>「収益的収支比率」については100%を下回ったが、わずかであるため総収益で総費用及び地方債償還金を賄えている。
　「企業債残高対事業規模比率」は、分子の企業債残高から一般会計負担金を差し引くため0.00%となっている。R1決算に数値が入っているのは報告数値の誤りであり、本来は0.00％が正しい。起債償還のピークは過ぎており年々減少していく傾向にあるが、償還金は一般会計からの繰入金で賄っており、状況に変化はない。
　「経費回収率」が対前年度比で19.32</t>
    </r>
    <r>
      <rPr>
        <sz val="11"/>
        <rFont val="ＭＳ ゴシック"/>
        <family val="3"/>
        <charset val="128"/>
      </rPr>
      <t>ポイント増加し、「汚水処理原価」は対前年比で51.98円減少している。指標上は急激に改善しているように見えるが、これはR2年度に大きな修繕を行わなかったことと、大口使用者の影響により使用料収入が増えたことによるものである。今後は老朽化の進行による修繕の増が予想され、料金収入の増も一時的なものと考えられることから、今後は元の水準に戻ると考えられる。
　「施設利用率」は大口使用者の使用量増により前年度比で4.34ポイント上昇した。しかしそれでも類似団体平均値と比較すると6.24ポイント低く、これは施設建設時の当初計画から現状の処理区域へと変更（縮小）したことが影響している。
　水洗化率は100.00%を維持している。その理由は、群馬県企業局が分譲する板倉ニュータウンのみを処理区域としており、公共マスを整備してから分譲しているためである。</t>
    </r>
    <rPh sb="232" eb="234">
      <t>ゾウカ</t>
    </rPh>
    <rPh sb="256" eb="258">
      <t>ゲンショウ</t>
    </rPh>
    <rPh sb="263" eb="265">
      <t>シヒョウ</t>
    </rPh>
    <rPh sb="270" eb="272">
      <t>カイゼン</t>
    </rPh>
    <rPh sb="289" eb="291">
      <t>ネンド</t>
    </rPh>
    <rPh sb="308" eb="310">
      <t>オオグチ</t>
    </rPh>
    <rPh sb="310" eb="313">
      <t>シヨウシャ</t>
    </rPh>
    <rPh sb="314" eb="316">
      <t>エイキョウ</t>
    </rPh>
    <rPh sb="319" eb="321">
      <t>シヨウ</t>
    </rPh>
    <rPh sb="321" eb="322">
      <t>リョウ</t>
    </rPh>
    <rPh sb="322" eb="324">
      <t>シュウニュウ</t>
    </rPh>
    <rPh sb="325" eb="326">
      <t>フ</t>
    </rPh>
    <rPh sb="342" eb="345">
      <t>ロウキュウカ</t>
    </rPh>
    <rPh sb="346" eb="348">
      <t>シンコウ</t>
    </rPh>
    <rPh sb="351" eb="353">
      <t>シュウゼン</t>
    </rPh>
    <rPh sb="354" eb="355">
      <t>ゾウ</t>
    </rPh>
    <rPh sb="356" eb="358">
      <t>ヨソウ</t>
    </rPh>
    <rPh sb="361" eb="363">
      <t>リョウキン</t>
    </rPh>
    <rPh sb="363" eb="365">
      <t>シュウニュウ</t>
    </rPh>
    <rPh sb="366" eb="367">
      <t>ゾウ</t>
    </rPh>
    <rPh sb="368" eb="371">
      <t>イチジテキ</t>
    </rPh>
    <rPh sb="375" eb="376">
      <t>カンガ</t>
    </rPh>
    <rPh sb="385" eb="387">
      <t>コンゴ</t>
    </rPh>
    <rPh sb="388" eb="389">
      <t>モト</t>
    </rPh>
    <rPh sb="390" eb="392">
      <t>スイジュン</t>
    </rPh>
    <rPh sb="393" eb="394">
      <t>モド</t>
    </rPh>
    <rPh sb="396" eb="397">
      <t>カンガ</t>
    </rPh>
    <rPh sb="412" eb="414">
      <t>オオグチ</t>
    </rPh>
    <rPh sb="414" eb="417">
      <t>シヨウシャ</t>
    </rPh>
    <rPh sb="418" eb="421">
      <t>シヨウリョウ</t>
    </rPh>
    <rPh sb="421" eb="422">
      <t>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</si>
</sst>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D-4585-BD73-B26B0F8F2F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11ED-4585-BD73-B26B0F8F2F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33.450000000000003</c:v>
                </c:pt>
                <c:pt idx="1">
                  <c:v>35.49</c:v>
                </c:pt>
                <c:pt idx="2">
                  <c:v>36.21</c:v>
                </c:pt>
                <c:pt idx="3">
                  <c:v>38.89</c:v>
                </c:pt>
                <c:pt idx="4">
                  <c:v>43.23</c:v>
                </c:pt>
              </c:numCache>
            </c:numRef>
          </c:val>
          <c:extLst>
            <c:ext xmlns:c16="http://schemas.microsoft.com/office/drawing/2014/chart" uri="{C3380CC4-5D6E-409C-BE32-E72D297353CC}">
              <c16:uniqueId val="{00000000-D8B9-4CEE-86DE-4CC6368443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D8B9-4CEE-86DE-4CC6368443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7E2-44A8-885D-571EB67218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07E2-44A8-885D-571EB67218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100.77</c:v>
                </c:pt>
                <c:pt idx="1">
                  <c:v>99.45</c:v>
                </c:pt>
                <c:pt idx="2">
                  <c:v>105.11</c:v>
                </c:pt>
                <c:pt idx="3">
                  <c:v>105.83</c:v>
                </c:pt>
                <c:pt idx="4">
                  <c:v>97.91</c:v>
                </c:pt>
              </c:numCache>
            </c:numRef>
          </c:val>
          <c:extLst>
            <c:ext xmlns:c16="http://schemas.microsoft.com/office/drawing/2014/chart" uri="{C3380CC4-5D6E-409C-BE32-E72D297353CC}">
              <c16:uniqueId val="{00000000-43A6-4795-AC06-F6CE52882C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6-4795-AC06-F6CE52882C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C-438C-A76F-71374B1E2B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C-438C-A76F-71374B1E2B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1-482F-B344-06650546A1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1-482F-B344-06650546A1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F-455E-A12C-3CA811503C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F-455E-A12C-3CA811503C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05-4F52-915B-FA9BC6922F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05-4F52-915B-FA9BC6922F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916.39</c:v>
                </c:pt>
                <c:pt idx="4">
                  <c:v>0</c:v>
                </c:pt>
              </c:numCache>
            </c:numRef>
          </c:val>
          <c:extLst>
            <c:ext xmlns:c16="http://schemas.microsoft.com/office/drawing/2014/chart" uri="{C3380CC4-5D6E-409C-BE32-E72D297353CC}">
              <c16:uniqueId val="{00000000-906C-446D-85F5-8957CD52A1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906C-446D-85F5-8957CD52A1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70.12</c:v>
                </c:pt>
                <c:pt idx="1">
                  <c:v>67.930000000000007</c:v>
                </c:pt>
                <c:pt idx="2">
                  <c:v>79.650000000000006</c:v>
                </c:pt>
                <c:pt idx="3">
                  <c:v>77.739999999999995</c:v>
                </c:pt>
                <c:pt idx="4">
                  <c:v>97.06</c:v>
                </c:pt>
              </c:numCache>
            </c:numRef>
          </c:val>
          <c:extLst>
            <c:ext xmlns:c16="http://schemas.microsoft.com/office/drawing/2014/chart" uri="{C3380CC4-5D6E-409C-BE32-E72D297353CC}">
              <c16:uniqueId val="{00000000-1568-414B-8864-D25586B5A5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1568-414B-8864-D25586B5A5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292.39999999999998</c:v>
                </c:pt>
                <c:pt idx="1">
                  <c:v>301.86</c:v>
                </c:pt>
                <c:pt idx="2">
                  <c:v>261.07</c:v>
                </c:pt>
                <c:pt idx="3">
                  <c:v>272.94</c:v>
                </c:pt>
                <c:pt idx="4">
                  <c:v>220.96</c:v>
                </c:pt>
              </c:numCache>
            </c:numRef>
          </c:val>
          <c:extLst>
            <c:ext xmlns:c16="http://schemas.microsoft.com/office/drawing/2014/chart" uri="{C3380CC4-5D6E-409C-BE32-E72D297353CC}">
              <c16:uniqueId val="{00000000-59E8-48CC-B5FC-B367DDF975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59E8-48CC-B5FC-B367DDF975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70" zoomScaleNormal="70"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群馬県　板倉町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Cd2</v>
      </c>
      <c r="X8" s="45"/>
      <c r="Y8" s="45"/>
      <c r="Z8" s="45"/>
      <c r="AA8" s="45"/>
      <c r="AB8" s="45"/>
      <c r="AC8" s="45"/>
      <c r="AD8" s="46" t="str">
        <f>データ!$M$6</f>
        <v>非設置</v>
      </c>
      <c r="AE8" s="46"/>
      <c r="AF8" s="46"/>
      <c r="AG8" s="46"/>
      <c r="AH8" s="46"/>
      <c r="AI8" s="46"/>
      <c r="AJ8" s="46"/>
      <c r="AK8" s="3"/>
      <c r="AL8" s="47">
        <f>データ!S6</f>
        <v>14322</v>
      </c>
      <c r="AM8" s="47"/>
      <c r="AN8" s="47"/>
      <c r="AO8" s="47"/>
      <c r="AP8" s="47"/>
      <c r="AQ8" s="47"/>
      <c r="AR8" s="47"/>
      <c r="AS8" s="47"/>
      <c r="AT8" s="48">
        <f>データ!T6</f>
        <v>41.86</v>
      </c>
      <c r="AU8" s="48"/>
      <c r="AV8" s="48"/>
      <c r="AW8" s="48"/>
      <c r="AX8" s="48"/>
      <c r="AY8" s="48"/>
      <c r="AZ8" s="48"/>
      <c r="BA8" s="48"/>
      <c r="BB8" s="48">
        <f>データ!U6</f>
        <v>342.14</v>
      </c>
      <c r="BC8" s="48"/>
      <c r="BD8" s="48"/>
      <c r="BE8" s="48"/>
      <c r="BF8" s="48"/>
      <c r="BG8" s="48"/>
      <c r="BH8" s="48"/>
      <c r="BI8" s="48"/>
      <c r="BJ8" s="3"/>
      <c r="BK8" s="3"/>
      <c r="BL8" s="50" t="s">
        <v>12</v>
      </c>
      <c r="BM8" s="51"/>
      <c r="BN8" s="17" t="s">
        <v>20</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2" t="s">
        <v>35</v>
      </c>
      <c r="BM9" s="53"/>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16.66</v>
      </c>
      <c r="Q10" s="48"/>
      <c r="R10" s="48"/>
      <c r="S10" s="48"/>
      <c r="T10" s="48"/>
      <c r="U10" s="48"/>
      <c r="V10" s="48"/>
      <c r="W10" s="48">
        <f>データ!Q6</f>
        <v>92.55</v>
      </c>
      <c r="X10" s="48"/>
      <c r="Y10" s="48"/>
      <c r="Z10" s="48"/>
      <c r="AA10" s="48"/>
      <c r="AB10" s="48"/>
      <c r="AC10" s="48"/>
      <c r="AD10" s="47">
        <f>データ!R6</f>
        <v>3630</v>
      </c>
      <c r="AE10" s="47"/>
      <c r="AF10" s="47"/>
      <c r="AG10" s="47"/>
      <c r="AH10" s="47"/>
      <c r="AI10" s="47"/>
      <c r="AJ10" s="47"/>
      <c r="AK10" s="2"/>
      <c r="AL10" s="47">
        <f>データ!V6</f>
        <v>2371</v>
      </c>
      <c r="AM10" s="47"/>
      <c r="AN10" s="47"/>
      <c r="AO10" s="47"/>
      <c r="AP10" s="47"/>
      <c r="AQ10" s="47"/>
      <c r="AR10" s="47"/>
      <c r="AS10" s="47"/>
      <c r="AT10" s="48">
        <f>データ!W6</f>
        <v>1.47</v>
      </c>
      <c r="AU10" s="48"/>
      <c r="AV10" s="48"/>
      <c r="AW10" s="48"/>
      <c r="AX10" s="48"/>
      <c r="AY10" s="48"/>
      <c r="AZ10" s="48"/>
      <c r="BA10" s="48"/>
      <c r="BB10" s="48">
        <f>データ!X6</f>
        <v>1612.93</v>
      </c>
      <c r="BC10" s="48"/>
      <c r="BD10" s="48"/>
      <c r="BE10" s="48"/>
      <c r="BF10" s="48"/>
      <c r="BG10" s="48"/>
      <c r="BH10" s="48"/>
      <c r="BI10" s="48"/>
      <c r="BJ10" s="2"/>
      <c r="BK10" s="2"/>
      <c r="BL10" s="66" t="s">
        <v>38</v>
      </c>
      <c r="BM10" s="67"/>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41</v>
      </c>
      <c r="BM11" s="74"/>
      <c r="BN11" s="74"/>
      <c r="BO11" s="74"/>
      <c r="BP11" s="74"/>
      <c r="BQ11" s="74"/>
      <c r="BR11" s="74"/>
      <c r="BS11" s="74"/>
      <c r="BT11" s="74"/>
      <c r="BU11" s="74"/>
      <c r="BV11" s="74"/>
      <c r="BW11" s="74"/>
      <c r="BX11" s="74"/>
      <c r="BY11" s="74"/>
      <c r="BZ11" s="7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2">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115</v>
      </c>
      <c r="BM16" s="85"/>
      <c r="BN16" s="85"/>
      <c r="BO16" s="85"/>
      <c r="BP16" s="85"/>
      <c r="BQ16" s="85"/>
      <c r="BR16" s="85"/>
      <c r="BS16" s="85"/>
      <c r="BT16" s="85"/>
      <c r="BU16" s="85"/>
      <c r="BV16" s="85"/>
      <c r="BW16" s="85"/>
      <c r="BX16" s="85"/>
      <c r="BY16" s="85"/>
      <c r="BZ16" s="86"/>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4"/>
      <c r="BM17" s="85"/>
      <c r="BN17" s="85"/>
      <c r="BO17" s="85"/>
      <c r="BP17" s="85"/>
      <c r="BQ17" s="85"/>
      <c r="BR17" s="85"/>
      <c r="BS17" s="85"/>
      <c r="BT17" s="85"/>
      <c r="BU17" s="85"/>
      <c r="BV17" s="85"/>
      <c r="BW17" s="85"/>
      <c r="BX17" s="85"/>
      <c r="BY17" s="85"/>
      <c r="BZ17" s="86"/>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4"/>
      <c r="BM18" s="85"/>
      <c r="BN18" s="85"/>
      <c r="BO18" s="85"/>
      <c r="BP18" s="85"/>
      <c r="BQ18" s="85"/>
      <c r="BR18" s="85"/>
      <c r="BS18" s="85"/>
      <c r="BT18" s="85"/>
      <c r="BU18" s="85"/>
      <c r="BV18" s="85"/>
      <c r="BW18" s="85"/>
      <c r="BX18" s="85"/>
      <c r="BY18" s="85"/>
      <c r="BZ18" s="86"/>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4"/>
      <c r="BM19" s="85"/>
      <c r="BN19" s="85"/>
      <c r="BO19" s="85"/>
      <c r="BP19" s="85"/>
      <c r="BQ19" s="85"/>
      <c r="BR19" s="85"/>
      <c r="BS19" s="85"/>
      <c r="BT19" s="85"/>
      <c r="BU19" s="85"/>
      <c r="BV19" s="85"/>
      <c r="BW19" s="85"/>
      <c r="BX19" s="85"/>
      <c r="BY19" s="85"/>
      <c r="BZ19" s="86"/>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4"/>
      <c r="BM20" s="85"/>
      <c r="BN20" s="85"/>
      <c r="BO20" s="85"/>
      <c r="BP20" s="85"/>
      <c r="BQ20" s="85"/>
      <c r="BR20" s="85"/>
      <c r="BS20" s="85"/>
      <c r="BT20" s="85"/>
      <c r="BU20" s="85"/>
      <c r="BV20" s="85"/>
      <c r="BW20" s="85"/>
      <c r="BX20" s="85"/>
      <c r="BY20" s="85"/>
      <c r="BZ20" s="86"/>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4"/>
      <c r="BM21" s="85"/>
      <c r="BN21" s="85"/>
      <c r="BO21" s="85"/>
      <c r="BP21" s="85"/>
      <c r="BQ21" s="85"/>
      <c r="BR21" s="85"/>
      <c r="BS21" s="85"/>
      <c r="BT21" s="85"/>
      <c r="BU21" s="85"/>
      <c r="BV21" s="85"/>
      <c r="BW21" s="85"/>
      <c r="BX21" s="85"/>
      <c r="BY21" s="85"/>
      <c r="BZ21" s="86"/>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4"/>
      <c r="BM22" s="85"/>
      <c r="BN22" s="85"/>
      <c r="BO22" s="85"/>
      <c r="BP22" s="85"/>
      <c r="BQ22" s="85"/>
      <c r="BR22" s="85"/>
      <c r="BS22" s="85"/>
      <c r="BT22" s="85"/>
      <c r="BU22" s="85"/>
      <c r="BV22" s="85"/>
      <c r="BW22" s="85"/>
      <c r="BX22" s="85"/>
      <c r="BY22" s="85"/>
      <c r="BZ22" s="86"/>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4"/>
      <c r="BM23" s="85"/>
      <c r="BN23" s="85"/>
      <c r="BO23" s="85"/>
      <c r="BP23" s="85"/>
      <c r="BQ23" s="85"/>
      <c r="BR23" s="85"/>
      <c r="BS23" s="85"/>
      <c r="BT23" s="85"/>
      <c r="BU23" s="85"/>
      <c r="BV23" s="85"/>
      <c r="BW23" s="85"/>
      <c r="BX23" s="85"/>
      <c r="BY23" s="85"/>
      <c r="BZ23" s="86"/>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4"/>
      <c r="BM24" s="85"/>
      <c r="BN24" s="85"/>
      <c r="BO24" s="85"/>
      <c r="BP24" s="85"/>
      <c r="BQ24" s="85"/>
      <c r="BR24" s="85"/>
      <c r="BS24" s="85"/>
      <c r="BT24" s="85"/>
      <c r="BU24" s="85"/>
      <c r="BV24" s="85"/>
      <c r="BW24" s="85"/>
      <c r="BX24" s="85"/>
      <c r="BY24" s="85"/>
      <c r="BZ24" s="86"/>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4"/>
      <c r="BM25" s="85"/>
      <c r="BN25" s="85"/>
      <c r="BO25" s="85"/>
      <c r="BP25" s="85"/>
      <c r="BQ25" s="85"/>
      <c r="BR25" s="85"/>
      <c r="BS25" s="85"/>
      <c r="BT25" s="85"/>
      <c r="BU25" s="85"/>
      <c r="BV25" s="85"/>
      <c r="BW25" s="85"/>
      <c r="BX25" s="85"/>
      <c r="BY25" s="85"/>
      <c r="BZ25" s="86"/>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4"/>
      <c r="BM26" s="85"/>
      <c r="BN26" s="85"/>
      <c r="BO26" s="85"/>
      <c r="BP26" s="85"/>
      <c r="BQ26" s="85"/>
      <c r="BR26" s="85"/>
      <c r="BS26" s="85"/>
      <c r="BT26" s="85"/>
      <c r="BU26" s="85"/>
      <c r="BV26" s="85"/>
      <c r="BW26" s="85"/>
      <c r="BX26" s="85"/>
      <c r="BY26" s="85"/>
      <c r="BZ26" s="86"/>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4"/>
      <c r="BM27" s="85"/>
      <c r="BN27" s="85"/>
      <c r="BO27" s="85"/>
      <c r="BP27" s="85"/>
      <c r="BQ27" s="85"/>
      <c r="BR27" s="85"/>
      <c r="BS27" s="85"/>
      <c r="BT27" s="85"/>
      <c r="BU27" s="85"/>
      <c r="BV27" s="85"/>
      <c r="BW27" s="85"/>
      <c r="BX27" s="85"/>
      <c r="BY27" s="85"/>
      <c r="BZ27" s="86"/>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4"/>
      <c r="BM28" s="85"/>
      <c r="BN28" s="85"/>
      <c r="BO28" s="85"/>
      <c r="BP28" s="85"/>
      <c r="BQ28" s="85"/>
      <c r="BR28" s="85"/>
      <c r="BS28" s="85"/>
      <c r="BT28" s="85"/>
      <c r="BU28" s="85"/>
      <c r="BV28" s="85"/>
      <c r="BW28" s="85"/>
      <c r="BX28" s="85"/>
      <c r="BY28" s="85"/>
      <c r="BZ28" s="86"/>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4"/>
      <c r="BM29" s="85"/>
      <c r="BN29" s="85"/>
      <c r="BO29" s="85"/>
      <c r="BP29" s="85"/>
      <c r="BQ29" s="85"/>
      <c r="BR29" s="85"/>
      <c r="BS29" s="85"/>
      <c r="BT29" s="85"/>
      <c r="BU29" s="85"/>
      <c r="BV29" s="85"/>
      <c r="BW29" s="85"/>
      <c r="BX29" s="85"/>
      <c r="BY29" s="85"/>
      <c r="BZ29" s="86"/>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4"/>
      <c r="BM30" s="85"/>
      <c r="BN30" s="85"/>
      <c r="BO30" s="85"/>
      <c r="BP30" s="85"/>
      <c r="BQ30" s="85"/>
      <c r="BR30" s="85"/>
      <c r="BS30" s="85"/>
      <c r="BT30" s="85"/>
      <c r="BU30" s="85"/>
      <c r="BV30" s="85"/>
      <c r="BW30" s="85"/>
      <c r="BX30" s="85"/>
      <c r="BY30" s="85"/>
      <c r="BZ30" s="86"/>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4"/>
      <c r="BM31" s="85"/>
      <c r="BN31" s="85"/>
      <c r="BO31" s="85"/>
      <c r="BP31" s="85"/>
      <c r="BQ31" s="85"/>
      <c r="BR31" s="85"/>
      <c r="BS31" s="85"/>
      <c r="BT31" s="85"/>
      <c r="BU31" s="85"/>
      <c r="BV31" s="85"/>
      <c r="BW31" s="85"/>
      <c r="BX31" s="85"/>
      <c r="BY31" s="85"/>
      <c r="BZ31" s="86"/>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4"/>
      <c r="BM32" s="85"/>
      <c r="BN32" s="85"/>
      <c r="BO32" s="85"/>
      <c r="BP32" s="85"/>
      <c r="BQ32" s="85"/>
      <c r="BR32" s="85"/>
      <c r="BS32" s="85"/>
      <c r="BT32" s="85"/>
      <c r="BU32" s="85"/>
      <c r="BV32" s="85"/>
      <c r="BW32" s="85"/>
      <c r="BX32" s="85"/>
      <c r="BY32" s="85"/>
      <c r="BZ32" s="86"/>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4"/>
      <c r="BM33" s="85"/>
      <c r="BN33" s="85"/>
      <c r="BO33" s="85"/>
      <c r="BP33" s="85"/>
      <c r="BQ33" s="85"/>
      <c r="BR33" s="85"/>
      <c r="BS33" s="85"/>
      <c r="BT33" s="85"/>
      <c r="BU33" s="85"/>
      <c r="BV33" s="85"/>
      <c r="BW33" s="85"/>
      <c r="BX33" s="85"/>
      <c r="BY33" s="85"/>
      <c r="BZ33" s="86"/>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4"/>
      <c r="BM34" s="85"/>
      <c r="BN34" s="85"/>
      <c r="BO34" s="85"/>
      <c r="BP34" s="85"/>
      <c r="BQ34" s="85"/>
      <c r="BR34" s="85"/>
      <c r="BS34" s="85"/>
      <c r="BT34" s="85"/>
      <c r="BU34" s="85"/>
      <c r="BV34" s="85"/>
      <c r="BW34" s="85"/>
      <c r="BX34" s="85"/>
      <c r="BY34" s="85"/>
      <c r="BZ34" s="86"/>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4"/>
      <c r="BM35" s="85"/>
      <c r="BN35" s="85"/>
      <c r="BO35" s="85"/>
      <c r="BP35" s="85"/>
      <c r="BQ35" s="85"/>
      <c r="BR35" s="85"/>
      <c r="BS35" s="85"/>
      <c r="BT35" s="85"/>
      <c r="BU35" s="85"/>
      <c r="BV35" s="85"/>
      <c r="BW35" s="85"/>
      <c r="BX35" s="85"/>
      <c r="BY35" s="85"/>
      <c r="BZ35" s="86"/>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4"/>
      <c r="BM36" s="85"/>
      <c r="BN36" s="85"/>
      <c r="BO36" s="85"/>
      <c r="BP36" s="85"/>
      <c r="BQ36" s="85"/>
      <c r="BR36" s="85"/>
      <c r="BS36" s="85"/>
      <c r="BT36" s="85"/>
      <c r="BU36" s="85"/>
      <c r="BV36" s="85"/>
      <c r="BW36" s="85"/>
      <c r="BX36" s="85"/>
      <c r="BY36" s="85"/>
      <c r="BZ36" s="86"/>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4"/>
      <c r="BM37" s="85"/>
      <c r="BN37" s="85"/>
      <c r="BO37" s="85"/>
      <c r="BP37" s="85"/>
      <c r="BQ37" s="85"/>
      <c r="BR37" s="85"/>
      <c r="BS37" s="85"/>
      <c r="BT37" s="85"/>
      <c r="BU37" s="85"/>
      <c r="BV37" s="85"/>
      <c r="BW37" s="85"/>
      <c r="BX37" s="85"/>
      <c r="BY37" s="85"/>
      <c r="BZ37" s="86"/>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4"/>
      <c r="BM38" s="85"/>
      <c r="BN38" s="85"/>
      <c r="BO38" s="85"/>
      <c r="BP38" s="85"/>
      <c r="BQ38" s="85"/>
      <c r="BR38" s="85"/>
      <c r="BS38" s="85"/>
      <c r="BT38" s="85"/>
      <c r="BU38" s="85"/>
      <c r="BV38" s="85"/>
      <c r="BW38" s="85"/>
      <c r="BX38" s="85"/>
      <c r="BY38" s="85"/>
      <c r="BZ38" s="86"/>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4"/>
      <c r="BM39" s="85"/>
      <c r="BN39" s="85"/>
      <c r="BO39" s="85"/>
      <c r="BP39" s="85"/>
      <c r="BQ39" s="85"/>
      <c r="BR39" s="85"/>
      <c r="BS39" s="85"/>
      <c r="BT39" s="85"/>
      <c r="BU39" s="85"/>
      <c r="BV39" s="85"/>
      <c r="BW39" s="85"/>
      <c r="BX39" s="85"/>
      <c r="BY39" s="85"/>
      <c r="BZ39" s="86"/>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4"/>
      <c r="BM40" s="85"/>
      <c r="BN40" s="85"/>
      <c r="BO40" s="85"/>
      <c r="BP40" s="85"/>
      <c r="BQ40" s="85"/>
      <c r="BR40" s="85"/>
      <c r="BS40" s="85"/>
      <c r="BT40" s="85"/>
      <c r="BU40" s="85"/>
      <c r="BV40" s="85"/>
      <c r="BW40" s="85"/>
      <c r="BX40" s="85"/>
      <c r="BY40" s="85"/>
      <c r="BZ40" s="86"/>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4"/>
      <c r="BM41" s="85"/>
      <c r="BN41" s="85"/>
      <c r="BO41" s="85"/>
      <c r="BP41" s="85"/>
      <c r="BQ41" s="85"/>
      <c r="BR41" s="85"/>
      <c r="BS41" s="85"/>
      <c r="BT41" s="85"/>
      <c r="BU41" s="85"/>
      <c r="BV41" s="85"/>
      <c r="BW41" s="85"/>
      <c r="BX41" s="85"/>
      <c r="BY41" s="85"/>
      <c r="BZ41" s="86"/>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4"/>
      <c r="BM42" s="85"/>
      <c r="BN42" s="85"/>
      <c r="BO42" s="85"/>
      <c r="BP42" s="85"/>
      <c r="BQ42" s="85"/>
      <c r="BR42" s="85"/>
      <c r="BS42" s="85"/>
      <c r="BT42" s="85"/>
      <c r="BU42" s="85"/>
      <c r="BV42" s="85"/>
      <c r="BW42" s="85"/>
      <c r="BX42" s="85"/>
      <c r="BY42" s="85"/>
      <c r="BZ42" s="86"/>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4"/>
      <c r="BM43" s="85"/>
      <c r="BN43" s="85"/>
      <c r="BO43" s="85"/>
      <c r="BP43" s="85"/>
      <c r="BQ43" s="85"/>
      <c r="BR43" s="85"/>
      <c r="BS43" s="85"/>
      <c r="BT43" s="85"/>
      <c r="BU43" s="85"/>
      <c r="BV43" s="85"/>
      <c r="BW43" s="85"/>
      <c r="BX43" s="85"/>
      <c r="BY43" s="85"/>
      <c r="BZ43" s="86"/>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113</v>
      </c>
      <c r="BM47" s="69"/>
      <c r="BN47" s="69"/>
      <c r="BO47" s="69"/>
      <c r="BP47" s="69"/>
      <c r="BQ47" s="69"/>
      <c r="BR47" s="69"/>
      <c r="BS47" s="69"/>
      <c r="BT47" s="69"/>
      <c r="BU47" s="69"/>
      <c r="BV47" s="69"/>
      <c r="BW47" s="69"/>
      <c r="BX47" s="69"/>
      <c r="BY47" s="69"/>
      <c r="BZ47" s="70"/>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114</v>
      </c>
      <c r="BM66" s="69"/>
      <c r="BN66" s="69"/>
      <c r="BO66" s="69"/>
      <c r="BP66" s="69"/>
      <c r="BQ66" s="69"/>
      <c r="BR66" s="69"/>
      <c r="BS66" s="69"/>
      <c r="BT66" s="69"/>
      <c r="BU66" s="69"/>
      <c r="BV66" s="69"/>
      <c r="BW66" s="69"/>
      <c r="BX66" s="69"/>
      <c r="BY66" s="69"/>
      <c r="BZ66" s="70"/>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2">
      <c r="C83" s="2" t="s">
        <v>43</v>
      </c>
    </row>
    <row r="84" spans="1:78" x14ac:dyDescent="0.2">
      <c r="C84" s="2"/>
    </row>
    <row r="85" spans="1:78" hidden="1" x14ac:dyDescent="0.2">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2">
      <c r="B86" s="6"/>
      <c r="C86" s="6"/>
      <c r="D86" s="6"/>
      <c r="E86" s="6" t="str">
        <f>データ!AI6</f>
        <v/>
      </c>
      <c r="F86" s="6" t="s">
        <v>40</v>
      </c>
      <c r="G86" s="6" t="s">
        <v>40</v>
      </c>
      <c r="H86" s="6" t="str">
        <f>データ!BP6</f>
        <v>【705.21】</v>
      </c>
      <c r="I86" s="6" t="str">
        <f>データ!CA6</f>
        <v>【98.96】</v>
      </c>
      <c r="J86" s="6" t="str">
        <f>データ!CL6</f>
        <v>【134.52】</v>
      </c>
      <c r="K86" s="6" t="str">
        <f>データ!CW6</f>
        <v>【59.57】</v>
      </c>
      <c r="L86" s="6" t="str">
        <f>データ!DH6</f>
        <v>【95.57】</v>
      </c>
      <c r="M86" s="6" t="s">
        <v>40</v>
      </c>
      <c r="N86" s="6" t="s">
        <v>40</v>
      </c>
      <c r="O86" s="6" t="str">
        <f>データ!EO6</f>
        <v>【0.30】</v>
      </c>
    </row>
  </sheetData>
  <sheetProtection algorithmName="SHA-512" hashValue="QqguROjIni/876B5OL6QLQOfJaWlCx9d19YjULTJvaTF0wzMd9/qoad9EcsizPcFxaMqnGw7rvMj0Zd3bG9J7w==" saltValue="uiQtJWkC6ZFO1PWLVFTY8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32</v>
      </c>
      <c r="C3" s="30" t="s">
        <v>58</v>
      </c>
      <c r="D3" s="30" t="s">
        <v>59</v>
      </c>
      <c r="E3" s="30" t="s">
        <v>4</v>
      </c>
      <c r="F3" s="30" t="s">
        <v>3</v>
      </c>
      <c r="G3" s="30" t="s">
        <v>26</v>
      </c>
      <c r="H3" s="76" t="s">
        <v>55</v>
      </c>
      <c r="I3" s="77"/>
      <c r="J3" s="77"/>
      <c r="K3" s="77"/>
      <c r="L3" s="77"/>
      <c r="M3" s="77"/>
      <c r="N3" s="77"/>
      <c r="O3" s="77"/>
      <c r="P3" s="77"/>
      <c r="Q3" s="77"/>
      <c r="R3" s="77"/>
      <c r="S3" s="77"/>
      <c r="T3" s="77"/>
      <c r="U3" s="77"/>
      <c r="V3" s="77"/>
      <c r="W3" s="77"/>
      <c r="X3" s="78"/>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8" t="s">
        <v>60</v>
      </c>
      <c r="B4" s="31"/>
      <c r="C4" s="31"/>
      <c r="D4" s="31"/>
      <c r="E4" s="31"/>
      <c r="F4" s="31"/>
      <c r="G4" s="31"/>
      <c r="H4" s="79"/>
      <c r="I4" s="80"/>
      <c r="J4" s="80"/>
      <c r="K4" s="80"/>
      <c r="L4" s="80"/>
      <c r="M4" s="80"/>
      <c r="N4" s="80"/>
      <c r="O4" s="80"/>
      <c r="P4" s="80"/>
      <c r="Q4" s="80"/>
      <c r="R4" s="80"/>
      <c r="S4" s="80"/>
      <c r="T4" s="80"/>
      <c r="U4" s="80"/>
      <c r="V4" s="80"/>
      <c r="W4" s="80"/>
      <c r="X4" s="81"/>
      <c r="Y4" s="83" t="s">
        <v>25</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14</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2">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2">
      <c r="A6" s="28" t="s">
        <v>95</v>
      </c>
      <c r="B6" s="33">
        <f t="shared" ref="B6:X6" si="1">B7</f>
        <v>2020</v>
      </c>
      <c r="C6" s="33">
        <f t="shared" si="1"/>
        <v>105210</v>
      </c>
      <c r="D6" s="33">
        <f t="shared" si="1"/>
        <v>47</v>
      </c>
      <c r="E6" s="33">
        <f t="shared" si="1"/>
        <v>17</v>
      </c>
      <c r="F6" s="33">
        <f t="shared" si="1"/>
        <v>1</v>
      </c>
      <c r="G6" s="33">
        <f t="shared" si="1"/>
        <v>0</v>
      </c>
      <c r="H6" s="33" t="str">
        <f t="shared" si="1"/>
        <v>群馬県　板倉町</v>
      </c>
      <c r="I6" s="33" t="str">
        <f t="shared" si="1"/>
        <v>法非適用</v>
      </c>
      <c r="J6" s="33" t="str">
        <f t="shared" si="1"/>
        <v>下水道事業</v>
      </c>
      <c r="K6" s="33" t="str">
        <f t="shared" si="1"/>
        <v>公共下水道</v>
      </c>
      <c r="L6" s="33" t="str">
        <f t="shared" si="1"/>
        <v>Cd2</v>
      </c>
      <c r="M6" s="33" t="str">
        <f t="shared" si="1"/>
        <v>非設置</v>
      </c>
      <c r="N6" s="38" t="str">
        <f t="shared" si="1"/>
        <v>-</v>
      </c>
      <c r="O6" s="38" t="str">
        <f t="shared" si="1"/>
        <v>該当数値なし</v>
      </c>
      <c r="P6" s="38">
        <f t="shared" si="1"/>
        <v>16.66</v>
      </c>
      <c r="Q6" s="38">
        <f t="shared" si="1"/>
        <v>92.55</v>
      </c>
      <c r="R6" s="38">
        <f t="shared" si="1"/>
        <v>3630</v>
      </c>
      <c r="S6" s="38">
        <f t="shared" si="1"/>
        <v>14322</v>
      </c>
      <c r="T6" s="38">
        <f t="shared" si="1"/>
        <v>41.86</v>
      </c>
      <c r="U6" s="38">
        <f t="shared" si="1"/>
        <v>342.14</v>
      </c>
      <c r="V6" s="38">
        <f t="shared" si="1"/>
        <v>2371</v>
      </c>
      <c r="W6" s="38">
        <f t="shared" si="1"/>
        <v>1.47</v>
      </c>
      <c r="X6" s="38">
        <f t="shared" si="1"/>
        <v>1612.93</v>
      </c>
      <c r="Y6" s="42">
        <f t="shared" ref="Y6:AH6" si="2">IF(Y7="",NA(),Y7)</f>
        <v>100.77</v>
      </c>
      <c r="Z6" s="42">
        <f t="shared" si="2"/>
        <v>99.45</v>
      </c>
      <c r="AA6" s="42">
        <f t="shared" si="2"/>
        <v>105.11</v>
      </c>
      <c r="AB6" s="42">
        <f t="shared" si="2"/>
        <v>105.83</v>
      </c>
      <c r="AC6" s="42">
        <f t="shared" si="2"/>
        <v>97.91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42">
        <f t="shared" si="5"/>
        <v>916.39</v>
      </c>
      <c r="BJ6" s="38">
        <f t="shared" si="5"/>
        <v>0</v>
      </c>
      <c r="BK6" s="42">
        <f t="shared" si="5"/>
        <v>1047.6500000000001</v>
      </c>
      <c r="BL6" s="42">
        <f t="shared" si="5"/>
        <v>1124.26</v>
      </c>
      <c r="BM6" s="42">
        <f t="shared" si="5"/>
        <v>1048.23</v>
      </c>
      <c r="BN6" s="42">
        <f t="shared" si="5"/>
        <v>1130.42</v>
      </c>
      <c r="BO6" s="42">
        <f t="shared" si="5"/>
        <v>1245.0999999999999</v>
      </c>
      <c r="BP6" s="38" t="str">
        <f>IF(BP7="","",IF(BP7="-","【-】","【"&amp;SUBSTITUTE(TEXT(BP7,"#,##0.00"),"-","△")&amp;"】"))</f>
        <v>【705.21】</v>
      </c>
      <c r="BQ6" s="42">
        <f t="shared" ref="BQ6:BZ6" si="6">IF(BQ7="",NA(),BQ7)</f>
        <v>70.12</v>
      </c>
      <c r="BR6" s="42">
        <f t="shared" si="6"/>
        <v>67.930000000000007</v>
      </c>
      <c r="BS6" s="42">
        <f t="shared" si="6"/>
        <v>79.650000000000006</v>
      </c>
      <c r="BT6" s="42">
        <f t="shared" si="6"/>
        <v>77.739999999999995</v>
      </c>
      <c r="BU6" s="42">
        <f t="shared" si="6"/>
        <v>97.06</v>
      </c>
      <c r="BV6" s="42">
        <f t="shared" si="6"/>
        <v>74.040000000000006</v>
      </c>
      <c r="BW6" s="42">
        <f t="shared" si="6"/>
        <v>80.58</v>
      </c>
      <c r="BX6" s="42">
        <f t="shared" si="6"/>
        <v>78.92</v>
      </c>
      <c r="BY6" s="42">
        <f t="shared" si="6"/>
        <v>74.17</v>
      </c>
      <c r="BZ6" s="42">
        <f t="shared" si="6"/>
        <v>79.77</v>
      </c>
      <c r="CA6" s="38" t="str">
        <f>IF(CA7="","",IF(CA7="-","【-】","【"&amp;SUBSTITUTE(TEXT(CA7,"#,##0.00"),"-","△")&amp;"】"))</f>
        <v>【98.96】</v>
      </c>
      <c r="CB6" s="42">
        <f t="shared" ref="CB6:CK6" si="7">IF(CB7="",NA(),CB7)</f>
        <v>292.39999999999998</v>
      </c>
      <c r="CC6" s="42">
        <f t="shared" si="7"/>
        <v>301.86</v>
      </c>
      <c r="CD6" s="42">
        <f t="shared" si="7"/>
        <v>261.07</v>
      </c>
      <c r="CE6" s="42">
        <f t="shared" si="7"/>
        <v>272.94</v>
      </c>
      <c r="CF6" s="42">
        <f t="shared" si="7"/>
        <v>220.96</v>
      </c>
      <c r="CG6" s="42">
        <f t="shared" si="7"/>
        <v>235.61</v>
      </c>
      <c r="CH6" s="42">
        <f t="shared" si="7"/>
        <v>216.21</v>
      </c>
      <c r="CI6" s="42">
        <f t="shared" si="7"/>
        <v>220.31</v>
      </c>
      <c r="CJ6" s="42">
        <f t="shared" si="7"/>
        <v>230.95</v>
      </c>
      <c r="CK6" s="42">
        <f t="shared" si="7"/>
        <v>214.56</v>
      </c>
      <c r="CL6" s="38" t="str">
        <f>IF(CL7="","",IF(CL7="-","【-】","【"&amp;SUBSTITUTE(TEXT(CL7,"#,##0.00"),"-","△")&amp;"】"))</f>
        <v>【134.52】</v>
      </c>
      <c r="CM6" s="42">
        <f t="shared" ref="CM6:CV6" si="8">IF(CM7="",NA(),CM7)</f>
        <v>33.450000000000003</v>
      </c>
      <c r="CN6" s="42">
        <f t="shared" si="8"/>
        <v>35.49</v>
      </c>
      <c r="CO6" s="42">
        <f t="shared" si="8"/>
        <v>36.21</v>
      </c>
      <c r="CP6" s="42">
        <f t="shared" si="8"/>
        <v>38.89</v>
      </c>
      <c r="CQ6" s="42">
        <f t="shared" si="8"/>
        <v>43.23</v>
      </c>
      <c r="CR6" s="42">
        <f t="shared" si="8"/>
        <v>49.25</v>
      </c>
      <c r="CS6" s="42">
        <f t="shared" si="8"/>
        <v>50.24</v>
      </c>
      <c r="CT6" s="42">
        <f t="shared" si="8"/>
        <v>49.68</v>
      </c>
      <c r="CU6" s="42">
        <f t="shared" si="8"/>
        <v>49.27</v>
      </c>
      <c r="CV6" s="42">
        <f t="shared" si="8"/>
        <v>49.47</v>
      </c>
      <c r="CW6" s="38" t="str">
        <f>IF(CW7="","",IF(CW7="-","【-】","【"&amp;SUBSTITUTE(TEXT(CW7,"#,##0.00"),"-","△")&amp;"】"))</f>
        <v>【59.57】</v>
      </c>
      <c r="CX6" s="42">
        <f t="shared" ref="CX6:DG6" si="9">IF(CX7="",NA(),CX7)</f>
        <v>100</v>
      </c>
      <c r="CY6" s="42">
        <f t="shared" si="9"/>
        <v>100</v>
      </c>
      <c r="CZ6" s="42">
        <f t="shared" si="9"/>
        <v>100</v>
      </c>
      <c r="DA6" s="42">
        <f t="shared" si="9"/>
        <v>100</v>
      </c>
      <c r="DB6" s="42">
        <f t="shared" si="9"/>
        <v>100</v>
      </c>
      <c r="DC6" s="42">
        <f t="shared" si="9"/>
        <v>84.12</v>
      </c>
      <c r="DD6" s="42">
        <f t="shared" si="9"/>
        <v>84.17</v>
      </c>
      <c r="DE6" s="42">
        <f t="shared" si="9"/>
        <v>83.35</v>
      </c>
      <c r="DF6" s="42">
        <f t="shared" si="9"/>
        <v>83.16</v>
      </c>
      <c r="DG6" s="42">
        <f t="shared" si="9"/>
        <v>82.06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v>
      </c>
      <c r="EK6" s="42">
        <f t="shared" si="12"/>
        <v>0.13</v>
      </c>
      <c r="EL6" s="42">
        <f t="shared" si="12"/>
        <v>0.12</v>
      </c>
      <c r="EM6" s="42">
        <f t="shared" si="12"/>
        <v>0.1</v>
      </c>
      <c r="EN6" s="42">
        <f t="shared" si="12"/>
        <v>0.32</v>
      </c>
      <c r="EO6" s="38" t="str">
        <f>IF(EO7="","",IF(EO7="-","【-】","【"&amp;SUBSTITUTE(TEXT(EO7,"#,##0.00"),"-","△")&amp;"】"))</f>
        <v>【0.30】</v>
      </c>
    </row>
    <row r="7" spans="1:145" s="27" customFormat="1" x14ac:dyDescent="0.2">
      <c r="A7" s="28"/>
      <c r="B7" s="34">
        <v>2020</v>
      </c>
      <c r="C7" s="34">
        <v>105210</v>
      </c>
      <c r="D7" s="34">
        <v>47</v>
      </c>
      <c r="E7" s="34">
        <v>17</v>
      </c>
      <c r="F7" s="34">
        <v>1</v>
      </c>
      <c r="G7" s="34">
        <v>0</v>
      </c>
      <c r="H7" s="34" t="s">
        <v>96</v>
      </c>
      <c r="I7" s="34" t="s">
        <v>97</v>
      </c>
      <c r="J7" s="34" t="s">
        <v>98</v>
      </c>
      <c r="K7" s="34" t="s">
        <v>99</v>
      </c>
      <c r="L7" s="34" t="s">
        <v>100</v>
      </c>
      <c r="M7" s="34" t="s">
        <v>101</v>
      </c>
      <c r="N7" s="39" t="s">
        <v>40</v>
      </c>
      <c r="O7" s="39" t="s">
        <v>102</v>
      </c>
      <c r="P7" s="39">
        <v>16.66</v>
      </c>
      <c r="Q7" s="39">
        <v>92.55</v>
      </c>
      <c r="R7" s="39">
        <v>3630</v>
      </c>
      <c r="S7" s="39">
        <v>14322</v>
      </c>
      <c r="T7" s="39">
        <v>41.86</v>
      </c>
      <c r="U7" s="39">
        <v>342.14</v>
      </c>
      <c r="V7" s="39">
        <v>2371</v>
      </c>
      <c r="W7" s="39">
        <v>1.47</v>
      </c>
      <c r="X7" s="39">
        <v>1612.93</v>
      </c>
      <c r="Y7" s="39">
        <v>100.77</v>
      </c>
      <c r="Z7" s="39">
        <v>99.45</v>
      </c>
      <c r="AA7" s="39">
        <v>105.11</v>
      </c>
      <c r="AB7" s="39">
        <v>105.83</v>
      </c>
      <c r="AC7" s="39">
        <v>97.91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916.39</v>
      </c>
      <c r="BJ7" s="39">
        <v>0</v>
      </c>
      <c r="BK7" s="39">
        <v>1047.6500000000001</v>
      </c>
      <c r="BL7" s="39">
        <v>1124.26</v>
      </c>
      <c r="BM7" s="39">
        <v>1048.23</v>
      </c>
      <c r="BN7" s="39">
        <v>1130.42</v>
      </c>
      <c r="BO7" s="39">
        <v>1245.0999999999999</v>
      </c>
      <c r="BP7" s="39">
        <v>705.21</v>
      </c>
      <c r="BQ7" s="39">
        <v>70.12</v>
      </c>
      <c r="BR7" s="39">
        <v>67.930000000000007</v>
      </c>
      <c r="BS7" s="39">
        <v>79.650000000000006</v>
      </c>
      <c r="BT7" s="39">
        <v>77.739999999999995</v>
      </c>
      <c r="BU7" s="39">
        <v>97.06</v>
      </c>
      <c r="BV7" s="39">
        <v>74.040000000000006</v>
      </c>
      <c r="BW7" s="39">
        <v>80.58</v>
      </c>
      <c r="BX7" s="39">
        <v>78.92</v>
      </c>
      <c r="BY7" s="39">
        <v>74.17</v>
      </c>
      <c r="BZ7" s="39">
        <v>79.77</v>
      </c>
      <c r="CA7" s="39">
        <v>98.96</v>
      </c>
      <c r="CB7" s="39">
        <v>292.39999999999998</v>
      </c>
      <c r="CC7" s="39">
        <v>301.86</v>
      </c>
      <c r="CD7" s="39">
        <v>261.07</v>
      </c>
      <c r="CE7" s="39">
        <v>272.94</v>
      </c>
      <c r="CF7" s="39">
        <v>220.96</v>
      </c>
      <c r="CG7" s="39">
        <v>235.61</v>
      </c>
      <c r="CH7" s="39">
        <v>216.21</v>
      </c>
      <c r="CI7" s="39">
        <v>220.31</v>
      </c>
      <c r="CJ7" s="39">
        <v>230.95</v>
      </c>
      <c r="CK7" s="39">
        <v>214.56</v>
      </c>
      <c r="CL7" s="39">
        <v>134.52000000000001</v>
      </c>
      <c r="CM7" s="39">
        <v>33.450000000000003</v>
      </c>
      <c r="CN7" s="39">
        <v>35.49</v>
      </c>
      <c r="CO7" s="39">
        <v>36.21</v>
      </c>
      <c r="CP7" s="39">
        <v>38.89</v>
      </c>
      <c r="CQ7" s="39">
        <v>43.23</v>
      </c>
      <c r="CR7" s="39">
        <v>49.25</v>
      </c>
      <c r="CS7" s="39">
        <v>50.24</v>
      </c>
      <c r="CT7" s="39">
        <v>49.68</v>
      </c>
      <c r="CU7" s="39">
        <v>49.27</v>
      </c>
      <c r="CV7" s="39">
        <v>49.47</v>
      </c>
      <c r="CW7" s="39">
        <v>59.57</v>
      </c>
      <c r="CX7" s="39">
        <v>100</v>
      </c>
      <c r="CY7" s="39">
        <v>100</v>
      </c>
      <c r="CZ7" s="39">
        <v>100</v>
      </c>
      <c r="DA7" s="39">
        <v>100</v>
      </c>
      <c r="DB7" s="39">
        <v>100</v>
      </c>
      <c r="DC7" s="39">
        <v>84.12</v>
      </c>
      <c r="DD7" s="39">
        <v>84.17</v>
      </c>
      <c r="DE7" s="39">
        <v>83.35</v>
      </c>
      <c r="DF7" s="39">
        <v>83.16</v>
      </c>
      <c r="DG7" s="39">
        <v>82.06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v>
      </c>
      <c r="EK7" s="39">
        <v>0.13</v>
      </c>
      <c r="EL7" s="39">
        <v>0.12</v>
      </c>
      <c r="EM7" s="39">
        <v>0.1</v>
      </c>
      <c r="EN7" s="39">
        <v>0.32</v>
      </c>
      <c r="EO7" s="39">
        <v>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2021-12-03T07:44:26Z</dcterms:created>
  <dcterms:modified xsi:type="dcterms:W3CDTF">2022-02-15T04:10:16Z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2022-01-26T09:46:32Z</vt:filetime>
  </property>
</Properties>
</file>