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32_明和町●□■△▲\"/>
    </mc:Choice>
  </mc:AlternateContent>
  <xr:revisionPtr revIDLastSave="0" documentId="13_ncr:1_{5A436DBB-535F-4369-B7A3-DFED0A5F17EE}" xr6:coauthVersionLast="36" xr6:coauthVersionMax="36" xr10:uidLastSave="{00000000-0000-0000-0000-000000000000}"/>
  <workbookProtection workbookAlgorithmName="SHA-512" workbookHashValue="Nk7jqZzHmKP6zx8Ia3BZU2RPOIt/+R3uWyCisTYTkTiBvvzXTw9FXhUcDKcXlGRD/hQVCRJTTsLdCaOwT1HxAg==" workbookSaltValue="1r5QhmmouQRHneHRBFdx/Q==" workbookSpinCount="100000" lockStructure="1"/>
  <bookViews>
    <workbookView xWindow="0" yWindow="0" windowWidth="19200" windowHeight="69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<sst xmlns="http://schemas.openxmlformats.org/spreadsheetml/2006/main" count="236" uniqueCount="119">
  <si>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</si>
  <si>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</si>
  <si>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</si>
  <si>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</si>
  <si>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</si>
  <si>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</si>
  <si>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</si>
  <si>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</si>
  <si>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</si>
  <si>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</si>
  <si>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</si>
  <si>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</si>
  <si>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</si>
  <si>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</si>
  <si>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</si>
  <si>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</si>
  <si>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</si>
  <si>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</si>
  <si>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</si>
  <si>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</si>
  <si>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</si>
  <si>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</si>
  <si>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</si>
  <si>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</si>
  <si>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</si>
  <si>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</si>
  <si>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</si>
  <si>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</si>
  <si>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</si>
  <si>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</si>
  <si>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</si>
  <si>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</si>
  <si>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</si>
  <si>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</si>
  <si>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</si>
  <si>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</si>
  <si>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</si>
  <si>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</si>
  <si>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</si>
  <si>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</si>
  <si>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</si>
  <si>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</si>
  <si>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</si>
  <si>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</si>
  <si>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</si>
  <si>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</si>
  <si>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</si>
  <si>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</si>
  <si>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</si>
  <si>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</si>
  <si>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</si>
  <si>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</si>
  <si>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</si>
  <si>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</si>
  <si>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</si>
  <si>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</si>
  <si>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</si>
  <si>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</si>
  <si>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</si>
  <si>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</si>
  <si>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</si>
  <si>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</si>
  <si>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</si>
  <si>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</si>
  <si>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</si>
  <si>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</si>
  <si>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</si>
  <si>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</si>
  <si>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</si>
  <si>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</si>
  <si>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</si>
  <si>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</si>
  <si>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</si>
  <si>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</si>
  <si>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</si>
  <si>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</si>
  <si>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</si>
  <si>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</si>
  <si>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</si>
  <si>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</si>
  <si>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</si>
  <si>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</si>
  <si>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</si>
  <si>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</si>
  <si>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</si>
  <si>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</si>
  <si>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</si>
  <si>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</si>
  <si>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</si>
  <si>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</si>
  <si>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</si>
  <si>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</si>
  <si>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</si>
  <si>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</si>
  <si>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</si>
  <si>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</si>
  <si>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</si>
  <si>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</si>
  <si>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明和町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</si>
  <si>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</si>
  <si>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</si>
  <si>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</si>
  <si>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</si>
  <si>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</si>
  <si>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</si>
  <si>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</si>
  <si>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</si>
  <si>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</si>
  <si>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</si>
  <si>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</si>
  <si>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</si>
  <si>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</si>
  <si>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</si>
  <si>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</si>
  <si>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</si>
  <si>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</si>
  <si>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
地方債償還費が増加していく中、料金収入等も増加傾向に有るため、H24年度を除き毎年度100%以上で賄えていることから、健全な黒字運営が出来ていると言えます。
【企業債残高対事業規模比率】
料金収入に対する企業債残高を示す数値で、H30年度以外は平均値に比べ低い数値で推移しています。
【経費回収率】
下水道使用料金収入で回収すべき経費であり、H25年度以降は、全ての経費を100%下水道使用料で賄えています。
【汚水処理原価】
有収水量1ｍ3あたりの汚水処理に要した費用であり、類似団体と比較すると、低く推移しているため、下水の処理を効率的に行いながら事業が行えていると言えます。
【施設利用率】
施設・設備が1日に対応可能な処理能力に対する、1日平均処理水量の割合であり、H30、R1、R2年度は全国平均を下回っているものの、管渠の新設に伴い利用率・接続率が増え稼働率が増加し続けており、施設の利用状況が適正規模に近づき過大なスペックは無くなってきていることを示しています。
【水洗化率】
昨年度よりもわずかに水洗化率が増加しており、供用開始区域内人口が減少していることが要因である。今後も供用開始区域内の未接続者へ下水道の接続促進を行い、水洗化率の向上に努めていく。</t>
    <rPh sb="471" eb="473">
      <t>ゾウカ</t>
    </rPh>
    <rPh sb="488" eb="490">
      <t>ゲンショウ</t>
    </rPh>
    <phoneticPr fontId="4"/>
  </si>
  <si>
    <t>【管渠改善率】
管渠延長に対する当該年度に更新した管渠延長の割合を示しており、管渠の更新ペースや状況を表します。管渠の新設工事を精力的に行っており、R2は類似団体の平均値に近く高い数値となっています。
【管渠・処理場の状況】
管渠については、H16年に供用開始し、年数が経過していないため、老朽化している管渠はありません。処理場については、経年劣化により機械の故障が多くなりつつあり、早期のメンテナンスや部品交換等を実施し、最小の修繕費で維持管理できるよう努めます。</t>
    <rPh sb="86" eb="87">
      <t>チカ</t>
    </rPh>
    <phoneticPr fontId="4"/>
  </si>
  <si>
    <t>【経営状況】
今後も地方債償還、総費用共に増大していく状況にありますが、現時点におきましては料金収入や一般会計繰入金で賄っています。令和6年度から公営企業会計へ移行するため、更なる経営の合理化を図っていきます。
【歳出】
経年劣化による処理場の費用増大が懸念されますが、点検・メンテナンスを早期に行い、深刻な故障等を未然に防ぐことで、修繕費を抑えていけるよう努力する必要があります。
【歳入】
管渠の更新とともに水洗化人口が増加していくため、料金収入は増加する見込みです。</t>
    <rPh sb="66" eb="68">
      <t>レイワ</t>
    </rPh>
    <rPh sb="69" eb="71">
      <t>ネンド</t>
    </rPh>
    <rPh sb="73" eb="75">
      <t>コウエイ</t>
    </rPh>
    <rPh sb="75" eb="77">
      <t>キギョウ</t>
    </rPh>
    <rPh sb="77" eb="79">
      <t>カイケイ</t>
    </rPh>
    <rPh sb="80" eb="82">
      <t>イコウ</t>
    </rPh>
    <rPh sb="87" eb="88">
      <t>サラ</t>
    </rPh>
    <rPh sb="90" eb="92">
      <t>ケイエイ</t>
    </rPh>
    <rPh sb="93" eb="96">
      <t>ゴウリカ</t>
    </rPh>
    <rPh sb="97" eb="9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</si>
</sst>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1.64</c:v>
                </c:pt>
                <c:pt idx="1">
                  <c:v>1.27</c:v>
                </c:pt>
                <c:pt idx="2">
                  <c:v>1.82</c:v>
                </c:pt>
                <c:pt idx="3">
                  <c:v>0.89</c:v>
                </c:pt>
                <c:pt idx="4">
                  <c:v>1.37</c:v>
                </c:pt>
              </c:numCache>
            </c:numRef>
          </c:val>
          <c:extLst>
            <c:ext xmlns:c16="http://schemas.microsoft.com/office/drawing/2014/chart" uri="{C3380CC4-5D6E-409C-BE32-E72D297353CC}">
              <c16:uniqueId val="{00000000-C08A-4772-BECA-38D9E25D63D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0.15</c:v>
                </c:pt>
                <c:pt idx="2">
                  <c:v>0.25</c:v>
                </c:pt>
                <c:pt idx="3">
                  <c:v>0.15</c:v>
                </c:pt>
                <c:pt idx="4">
                  <c:v>1.65</c:v>
                </c:pt>
              </c:numCache>
            </c:numRef>
          </c:val>
          <c:smooth val="0"/>
          <c:extLst>
            <c:ext xmlns:c16="http://schemas.microsoft.com/office/drawing/2014/chart" uri="{C3380CC4-5D6E-409C-BE32-E72D297353CC}">
              <c16:uniqueId val="{00000001-C08A-4772-BECA-38D9E25D63D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42.92</c:v>
                </c:pt>
                <c:pt idx="1">
                  <c:v>44.29</c:v>
                </c:pt>
                <c:pt idx="2">
                  <c:v>44.46</c:v>
                </c:pt>
                <c:pt idx="3">
                  <c:v>46.17</c:v>
                </c:pt>
                <c:pt idx="4">
                  <c:v>47.92</c:v>
                </c:pt>
              </c:numCache>
            </c:numRef>
          </c:val>
          <c:extLst>
            <c:ext xmlns:c16="http://schemas.microsoft.com/office/drawing/2014/chart" uri="{C3380CC4-5D6E-409C-BE32-E72D297353CC}">
              <c16:uniqueId val="{00000000-8DB4-4350-82F8-10B5BEA487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42.4</c:v>
                </c:pt>
                <c:pt idx="2">
                  <c:v>45.44</c:v>
                </c:pt>
                <c:pt idx="3">
                  <c:v>50.94</c:v>
                </c:pt>
                <c:pt idx="4">
                  <c:v>50.53</c:v>
                </c:pt>
              </c:numCache>
            </c:numRef>
          </c:val>
          <c:smooth val="0"/>
          <c:extLst>
            <c:ext xmlns:c16="http://schemas.microsoft.com/office/drawing/2014/chart" uri="{C3380CC4-5D6E-409C-BE32-E72D297353CC}">
              <c16:uniqueId val="{00000001-8DB4-4350-82F8-10B5BEA487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72.489999999999995</c:v>
                </c:pt>
                <c:pt idx="1">
                  <c:v>72.55</c:v>
                </c:pt>
                <c:pt idx="2">
                  <c:v>73.91</c:v>
                </c:pt>
                <c:pt idx="3">
                  <c:v>73.28</c:v>
                </c:pt>
                <c:pt idx="4">
                  <c:v>73.599999999999994</c:v>
                </c:pt>
              </c:numCache>
            </c:numRef>
          </c:val>
          <c:extLst>
            <c:ext xmlns:c16="http://schemas.microsoft.com/office/drawing/2014/chart" uri="{C3380CC4-5D6E-409C-BE32-E72D297353CC}">
              <c16:uniqueId val="{00000000-E74A-4D96-A00C-DD0D9EDE4FA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65.77</c:v>
                </c:pt>
                <c:pt idx="2">
                  <c:v>65.97</c:v>
                </c:pt>
                <c:pt idx="3">
                  <c:v>82.55</c:v>
                </c:pt>
                <c:pt idx="4">
                  <c:v>82.08</c:v>
                </c:pt>
              </c:numCache>
            </c:numRef>
          </c:val>
          <c:smooth val="0"/>
          <c:extLst>
            <c:ext xmlns:c16="http://schemas.microsoft.com/office/drawing/2014/chart" uri="{C3380CC4-5D6E-409C-BE32-E72D297353CC}">
              <c16:uniqueId val="{00000001-E74A-4D96-A00C-DD0D9EDE4FA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100.11</c:v>
                </c:pt>
                <c:pt idx="1">
                  <c:v>100.1</c:v>
                </c:pt>
                <c:pt idx="2">
                  <c:v>100.14</c:v>
                </c:pt>
                <c:pt idx="3">
                  <c:v>100.13</c:v>
                </c:pt>
                <c:pt idx="4">
                  <c:v>100.01</c:v>
                </c:pt>
              </c:numCache>
            </c:numRef>
          </c:val>
          <c:extLst>
            <c:ext xmlns:c16="http://schemas.microsoft.com/office/drawing/2014/chart" uri="{C3380CC4-5D6E-409C-BE32-E72D297353CC}">
              <c16:uniqueId val="{00000000-60E5-4EE3-B4C7-F964C213D07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E5-4EE3-B4C7-F964C213D07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D2-4DBB-B1A3-C680817318E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D2-4DBB-B1A3-C680817318E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69-49BC-8C55-62EB9499596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69-49BC-8C55-62EB9499596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C6-4B0F-B46B-B65F0DCCACA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C6-4B0F-B46B-B65F0DCCACA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BE-4401-94E0-38B7A5019AD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BE-4401-94E0-38B7A5019AD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679.21</c:v>
                </c:pt>
                <c:pt idx="1">
                  <c:v>734.69</c:v>
                </c:pt>
                <c:pt idx="2">
                  <c:v>785.3</c:v>
                </c:pt>
                <c:pt idx="3">
                  <c:v>665.58</c:v>
                </c:pt>
                <c:pt idx="4">
                  <c:v>584.69000000000005</c:v>
                </c:pt>
              </c:numCache>
            </c:numRef>
          </c:val>
          <c:extLst>
            <c:ext xmlns:c16="http://schemas.microsoft.com/office/drawing/2014/chart" uri="{C3380CC4-5D6E-409C-BE32-E72D297353CC}">
              <c16:uniqueId val="{00000000-55CB-492E-B080-945E4323083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876.19</c:v>
                </c:pt>
                <c:pt idx="2">
                  <c:v>722.53</c:v>
                </c:pt>
                <c:pt idx="3">
                  <c:v>1001.3</c:v>
                </c:pt>
                <c:pt idx="4">
                  <c:v>1050.51</c:v>
                </c:pt>
              </c:numCache>
            </c:numRef>
          </c:val>
          <c:smooth val="0"/>
          <c:extLst>
            <c:ext xmlns:c16="http://schemas.microsoft.com/office/drawing/2014/chart" uri="{C3380CC4-5D6E-409C-BE32-E72D297353CC}">
              <c16:uniqueId val="{00000001-55CB-492E-B080-945E4323083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93C-4C66-9DBF-F3D1EACBF3E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75.7</c:v>
                </c:pt>
                <c:pt idx="2">
                  <c:v>74.61</c:v>
                </c:pt>
                <c:pt idx="3">
                  <c:v>81.88</c:v>
                </c:pt>
                <c:pt idx="4">
                  <c:v>82.65</c:v>
                </c:pt>
              </c:numCache>
            </c:numRef>
          </c:val>
          <c:smooth val="0"/>
          <c:extLst>
            <c:ext xmlns:c16="http://schemas.microsoft.com/office/drawing/2014/chart" uri="{C3380CC4-5D6E-409C-BE32-E72D297353CC}">
              <c16:uniqueId val="{00000001-B93C-4C66-9DBF-F3D1EACBF3E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172.3</c:v>
                </c:pt>
                <c:pt idx="1">
                  <c:v>171.41</c:v>
                </c:pt>
                <c:pt idx="2">
                  <c:v>171.53</c:v>
                </c:pt>
                <c:pt idx="3">
                  <c:v>172.32</c:v>
                </c:pt>
                <c:pt idx="4">
                  <c:v>171.73</c:v>
                </c:pt>
              </c:numCache>
            </c:numRef>
          </c:val>
          <c:extLst>
            <c:ext xmlns:c16="http://schemas.microsoft.com/office/drawing/2014/chart" uri="{C3380CC4-5D6E-409C-BE32-E72D297353CC}">
              <c16:uniqueId val="{00000000-64B6-4289-A994-F3F95897512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230.04</c:v>
                </c:pt>
                <c:pt idx="2">
                  <c:v>233.5</c:v>
                </c:pt>
                <c:pt idx="3">
                  <c:v>187.55</c:v>
                </c:pt>
                <c:pt idx="4">
                  <c:v>186.3</c:v>
                </c:pt>
              </c:numCache>
            </c:numRef>
          </c:val>
          <c:smooth val="0"/>
          <c:extLst>
            <c:ext xmlns:c16="http://schemas.microsoft.com/office/drawing/2014/chart" uri="{C3380CC4-5D6E-409C-BE32-E72D297353CC}">
              <c16:uniqueId val="{00000001-64B6-4289-A994-F3F95897512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群馬県　明和町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tr">
        <f>データ!$M$6</f>
        <v>非設置</v>
      </c>
      <c r="AE8" s="79"/>
      <c r="AF8" s="79"/>
      <c r="AG8" s="79"/>
      <c r="AH8" s="79"/>
      <c r="AI8" s="79"/>
      <c r="AJ8" s="79"/>
      <c r="AK8" s="3"/>
      <c r="AL8" s="75">
        <f>データ!S6</f>
        <v>11088</v>
      </c>
      <c r="AM8" s="75"/>
      <c r="AN8" s="75"/>
      <c r="AO8" s="75"/>
      <c r="AP8" s="75"/>
      <c r="AQ8" s="75"/>
      <c r="AR8" s="75"/>
      <c r="AS8" s="75"/>
      <c r="AT8" s="74">
        <f>データ!T6</f>
        <v>19.64</v>
      </c>
      <c r="AU8" s="74"/>
      <c r="AV8" s="74"/>
      <c r="AW8" s="74"/>
      <c r="AX8" s="74"/>
      <c r="AY8" s="74"/>
      <c r="AZ8" s="74"/>
      <c r="BA8" s="74"/>
      <c r="BB8" s="74">
        <f>データ!U6</f>
        <v>564.55999999999995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t="str">
        <f>データ!O6</f>
        <v>該当数値なし</v>
      </c>
      <c r="J10" s="74"/>
      <c r="K10" s="74"/>
      <c r="L10" s="74"/>
      <c r="M10" s="74"/>
      <c r="N10" s="74"/>
      <c r="O10" s="74"/>
      <c r="P10" s="74">
        <f>データ!P6</f>
        <v>55.7</v>
      </c>
      <c r="Q10" s="74"/>
      <c r="R10" s="74"/>
      <c r="S10" s="74"/>
      <c r="T10" s="74"/>
      <c r="U10" s="74"/>
      <c r="V10" s="74"/>
      <c r="W10" s="74">
        <f>データ!Q6</f>
        <v>100</v>
      </c>
      <c r="X10" s="74"/>
      <c r="Y10" s="74"/>
      <c r="Z10" s="74"/>
      <c r="AA10" s="74"/>
      <c r="AB10" s="74"/>
      <c r="AC10" s="74"/>
      <c r="AD10" s="75">
        <f>データ!R6</f>
        <v>3024</v>
      </c>
      <c r="AE10" s="75"/>
      <c r="AF10" s="75"/>
      <c r="AG10" s="75"/>
      <c r="AH10" s="75"/>
      <c r="AI10" s="75"/>
      <c r="AJ10" s="75"/>
      <c r="AK10" s="2"/>
      <c r="AL10" s="75">
        <f>データ!V6</f>
        <v>6141</v>
      </c>
      <c r="AM10" s="75"/>
      <c r="AN10" s="75"/>
      <c r="AO10" s="75"/>
      <c r="AP10" s="75"/>
      <c r="AQ10" s="75"/>
      <c r="AR10" s="75"/>
      <c r="AS10" s="75"/>
      <c r="AT10" s="74">
        <f>データ!W6</f>
        <v>2.16</v>
      </c>
      <c r="AU10" s="74"/>
      <c r="AV10" s="74"/>
      <c r="AW10" s="74"/>
      <c r="AX10" s="74"/>
      <c r="AY10" s="74"/>
      <c r="AZ10" s="74"/>
      <c r="BA10" s="74"/>
      <c r="BB10" s="74">
        <f>データ!X6</f>
        <v>2843.06</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116</v>
      </c>
      <c r="BM16" s="91"/>
      <c r="BN16" s="91"/>
      <c r="BO16" s="91"/>
      <c r="BP16" s="91"/>
      <c r="BQ16" s="91"/>
      <c r="BR16" s="91"/>
      <c r="BS16" s="91"/>
      <c r="BT16" s="91"/>
      <c r="BU16" s="91"/>
      <c r="BV16" s="91"/>
      <c r="BW16" s="91"/>
      <c r="BX16" s="91"/>
      <c r="BY16" s="91"/>
      <c r="BZ16" s="9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0"/>
      <c r="BM34" s="91"/>
      <c r="BN34" s="91"/>
      <c r="BO34" s="91"/>
      <c r="BP34" s="91"/>
      <c r="BQ34" s="91"/>
      <c r="BR34" s="91"/>
      <c r="BS34" s="91"/>
      <c r="BT34" s="91"/>
      <c r="BU34" s="91"/>
      <c r="BV34" s="91"/>
      <c r="BW34" s="91"/>
      <c r="BX34" s="91"/>
      <c r="BY34" s="91"/>
      <c r="BZ34" s="9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0"/>
      <c r="BM35" s="91"/>
      <c r="BN35" s="91"/>
      <c r="BO35" s="91"/>
      <c r="BP35" s="91"/>
      <c r="BQ35" s="91"/>
      <c r="BR35" s="91"/>
      <c r="BS35" s="91"/>
      <c r="BT35" s="91"/>
      <c r="BU35" s="91"/>
      <c r="BV35" s="91"/>
      <c r="BW35" s="91"/>
      <c r="BX35" s="91"/>
      <c r="BY35" s="91"/>
      <c r="BZ35" s="9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3"/>
      <c r="BM44" s="94"/>
      <c r="BN44" s="94"/>
      <c r="BO44" s="94"/>
      <c r="BP44" s="94"/>
      <c r="BQ44" s="94"/>
      <c r="BR44" s="94"/>
      <c r="BS44" s="94"/>
      <c r="BT44" s="94"/>
      <c r="BU44" s="94"/>
      <c r="BV44" s="94"/>
      <c r="BW44" s="94"/>
      <c r="BX44" s="94"/>
      <c r="BY44" s="94"/>
      <c r="BZ44" s="9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118</v>
      </c>
      <c r="BM66" s="59"/>
      <c r="BN66" s="59"/>
      <c r="BO66" s="59"/>
      <c r="BP66" s="59"/>
      <c r="BQ66" s="59"/>
      <c r="BR66" s="59"/>
      <c r="BS66" s="59"/>
      <c r="BT66" s="59"/>
      <c r="BU66" s="59"/>
      <c r="BV66" s="59"/>
      <c r="BW66" s="59"/>
      <c r="BX66" s="59"/>
      <c r="BY66" s="59"/>
      <c r="BZ66" s="6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ENwXnqcX/+Mx4JnnR8trwVBa1107HCxFN8u+HsfUSgMZdRnUOwx7AA8+wr/bHeMOn0yHbndZc6bZ1V/8BNfJlw==" saltValue="pEeg3m9CXNIGte+GEKJA3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105228</v>
      </c>
      <c r="D6" s="33">
        <f t="shared" si="3"/>
        <v>47</v>
      </c>
      <c r="E6" s="33">
        <f t="shared" si="3"/>
        <v>17</v>
      </c>
      <c r="F6" s="33">
        <f t="shared" si="3"/>
        <v>1</v>
      </c>
      <c r="G6" s="33">
        <f t="shared" si="3"/>
        <v>0</v>
      </c>
      <c r="H6" s="33" t="str">
        <f t="shared" si="3"/>
        <v>群馬県　明和町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55.7</v>
      </c>
      <c r="Q6" s="34">
        <f t="shared" si="3"/>
        <v>100</v>
      </c>
      <c r="R6" s="34">
        <f t="shared" si="3"/>
        <v>3024</v>
      </c>
      <c r="S6" s="34">
        <f t="shared" si="3"/>
        <v>11088</v>
      </c>
      <c r="T6" s="34">
        <f t="shared" si="3"/>
        <v>19.64</v>
      </c>
      <c r="U6" s="34">
        <f t="shared" si="3"/>
        <v>564.55999999999995</v>
      </c>
      <c r="V6" s="34">
        <f t="shared" si="3"/>
        <v>6141</v>
      </c>
      <c r="W6" s="34">
        <f t="shared" si="3"/>
        <v>2.16</v>
      </c>
      <c r="X6" s="34">
        <f t="shared" si="3"/>
        <v>2843.06</v>
      </c>
      <c r="Y6" s="35">
        <f>IF(Y7="",NA(),Y7)</f>
        <v>100.11</v>
      </c>
      <c r="Z6" s="35">
        <f t="shared" ref="Z6:AH6" si="4">IF(Z7="",NA(),Z7)</f>
        <v>100.1</v>
      </c>
      <c r="AA6" s="35">
        <f t="shared" si="4"/>
        <v>100.14</v>
      </c>
      <c r="AB6" s="35">
        <f t="shared" si="4"/>
        <v>100.13</v>
      </c>
      <c r="AC6" s="35">
        <f t="shared" si="4"/>
        <v>100.01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679.21</v>
      </c>
      <c r="BG6" s="35">
        <f t="shared" ref="BG6:BO6" si="7">IF(BG7="",NA(),BG7)</f>
        <v>734.69</v>
      </c>
      <c r="BH6" s="35">
        <f t="shared" si="7"/>
        <v>785.3</v>
      </c>
      <c r="BI6" s="35">
        <f t="shared" si="7"/>
        <v>665.58</v>
      </c>
      <c r="BJ6" s="35">
        <f t="shared" si="7"/>
        <v>584.69000000000005</v>
      </c>
      <c r="BK6" s="35">
        <f t="shared" si="7"/>
        <v>1193.49</v>
      </c>
      <c r="BL6" s="35">
        <f t="shared" si="7"/>
        <v>876.19</v>
      </c>
      <c r="BM6" s="35">
        <f t="shared" si="7"/>
        <v>722.53</v>
      </c>
      <c r="BN6" s="35">
        <f t="shared" si="7"/>
        <v>1001.3</v>
      </c>
      <c r="BO6" s="35">
        <f t="shared" si="7"/>
        <v>1050.51</v>
      </c>
      <c r="BP6" s="34" t="str">
        <f>IF(BP7="","",IF(BP7="-","【-】","【"&amp;SUBSTITUTE(TEXT(BP7,"#,##0.00"),"-","△")&amp;"】"))</f>
        <v>【705.21】</v>
      </c>
      <c r="BQ6" s="35">
        <f>IF(BQ7="",NA(),BQ7)</f>
        <v>100</v>
      </c>
      <c r="BR6" s="35">
        <f t="shared" ref="BR6:BZ6" si="8">IF(BR7="",NA(),BR7)</f>
        <v>100</v>
      </c>
      <c r="BS6" s="35">
        <f t="shared" si="8"/>
        <v>100</v>
      </c>
      <c r="BT6" s="35">
        <f t="shared" si="8"/>
        <v>100</v>
      </c>
      <c r="BU6" s="35">
        <f t="shared" si="8"/>
        <v>100</v>
      </c>
      <c r="BV6" s="35">
        <f t="shared" si="8"/>
        <v>65.569999999999993</v>
      </c>
      <c r="BW6" s="35">
        <f t="shared" si="8"/>
        <v>75.7</v>
      </c>
      <c r="BX6" s="35">
        <f t="shared" si="8"/>
        <v>74.61</v>
      </c>
      <c r="BY6" s="35">
        <f t="shared" si="8"/>
        <v>81.88</v>
      </c>
      <c r="BZ6" s="35">
        <f t="shared" si="8"/>
        <v>82.65</v>
      </c>
      <c r="CA6" s="34" t="str">
        <f>IF(CA7="","",IF(CA7="-","【-】","【"&amp;SUBSTITUTE(TEXT(CA7,"#,##0.00"),"-","△")&amp;"】"))</f>
        <v>【98.96】</v>
      </c>
      <c r="CB6" s="35">
        <f>IF(CB7="",NA(),CB7)</f>
        <v>172.3</v>
      </c>
      <c r="CC6" s="35">
        <f t="shared" ref="CC6:CK6" si="9">IF(CC7="",NA(),CC7)</f>
        <v>171.41</v>
      </c>
      <c r="CD6" s="35">
        <f t="shared" si="9"/>
        <v>171.53</v>
      </c>
      <c r="CE6" s="35">
        <f t="shared" si="9"/>
        <v>172.32</v>
      </c>
      <c r="CF6" s="35">
        <f t="shared" si="9"/>
        <v>171.73</v>
      </c>
      <c r="CG6" s="35">
        <f t="shared" si="9"/>
        <v>263.04000000000002</v>
      </c>
      <c r="CH6" s="35">
        <f t="shared" si="9"/>
        <v>230.04</v>
      </c>
      <c r="CI6" s="35">
        <f t="shared" si="9"/>
        <v>233.5</v>
      </c>
      <c r="CJ6" s="35">
        <f t="shared" si="9"/>
        <v>187.55</v>
      </c>
      <c r="CK6" s="35">
        <f t="shared" si="9"/>
        <v>186.3</v>
      </c>
      <c r="CL6" s="34" t="str">
        <f>IF(CL7="","",IF(CL7="-","【-】","【"&amp;SUBSTITUTE(TEXT(CL7,"#,##0.00"),"-","△")&amp;"】"))</f>
        <v>【134.52】</v>
      </c>
      <c r="CM6" s="35">
        <f>IF(CM7="",NA(),CM7)</f>
        <v>42.92</v>
      </c>
      <c r="CN6" s="35">
        <f t="shared" ref="CN6:CV6" si="10">IF(CN7="",NA(),CN7)</f>
        <v>44.29</v>
      </c>
      <c r="CO6" s="35">
        <f t="shared" si="10"/>
        <v>44.46</v>
      </c>
      <c r="CP6" s="35">
        <f t="shared" si="10"/>
        <v>46.17</v>
      </c>
      <c r="CQ6" s="35">
        <f t="shared" si="10"/>
        <v>47.92</v>
      </c>
      <c r="CR6" s="35">
        <f t="shared" si="10"/>
        <v>40.75</v>
      </c>
      <c r="CS6" s="35">
        <f t="shared" si="10"/>
        <v>42.4</v>
      </c>
      <c r="CT6" s="35">
        <f t="shared" si="10"/>
        <v>45.44</v>
      </c>
      <c r="CU6" s="35">
        <f t="shared" si="10"/>
        <v>50.94</v>
      </c>
      <c r="CV6" s="35">
        <f t="shared" si="10"/>
        <v>50.53</v>
      </c>
      <c r="CW6" s="34" t="str">
        <f>IF(CW7="","",IF(CW7="-","【-】","【"&amp;SUBSTITUTE(TEXT(CW7,"#,##0.00"),"-","△")&amp;"】"))</f>
        <v>【59.57】</v>
      </c>
      <c r="CX6" s="35">
        <f>IF(CX7="",NA(),CX7)</f>
        <v>72.489999999999995</v>
      </c>
      <c r="CY6" s="35">
        <f t="shared" ref="CY6:DG6" si="11">IF(CY7="",NA(),CY7)</f>
        <v>72.55</v>
      </c>
      <c r="CZ6" s="35">
        <f t="shared" si="11"/>
        <v>73.91</v>
      </c>
      <c r="DA6" s="35">
        <f t="shared" si="11"/>
        <v>73.28</v>
      </c>
      <c r="DB6" s="35">
        <f t="shared" si="11"/>
        <v>73.599999999999994</v>
      </c>
      <c r="DC6" s="35">
        <f t="shared" si="11"/>
        <v>64.97</v>
      </c>
      <c r="DD6" s="35">
        <f t="shared" si="11"/>
        <v>65.77</v>
      </c>
      <c r="DE6" s="35">
        <f t="shared" si="11"/>
        <v>65.97</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1.64</v>
      </c>
      <c r="EF6" s="35">
        <f t="shared" ref="EF6:EN6" si="14">IF(EF7="",NA(),EF7)</f>
        <v>1.27</v>
      </c>
      <c r="EG6" s="35">
        <f t="shared" si="14"/>
        <v>1.82</v>
      </c>
      <c r="EH6" s="35">
        <f t="shared" si="14"/>
        <v>0.89</v>
      </c>
      <c r="EI6" s="35">
        <f t="shared" si="14"/>
        <v>1.37</v>
      </c>
      <c r="EJ6" s="35">
        <f t="shared" si="14"/>
        <v>0.21</v>
      </c>
      <c r="EK6" s="35">
        <f t="shared" si="14"/>
        <v>0.15</v>
      </c>
      <c r="EL6" s="35">
        <f t="shared" si="14"/>
        <v>0.25</v>
      </c>
      <c r="EM6" s="35">
        <f t="shared" si="14"/>
        <v>0.15</v>
      </c>
      <c r="EN6" s="35">
        <f t="shared" si="14"/>
        <v>1.65</v>
      </c>
      <c r="EO6" s="34" t="str">
        <f>IF(EO7="","",IF(EO7="-","【-】","【"&amp;SUBSTITUTE(TEXT(EO7,"#,##0.00"),"-","△")&amp;"】"))</f>
        <v>【0.30】</v>
      </c>
    </row>
    <row r="7" spans="1:145" s="36" customFormat="1" x14ac:dyDescent="0.2">
      <c r="A7" s="28"/>
      <c r="B7" s="37">
        <v>2020</v>
      </c>
      <c r="C7" s="37">
        <v>105228</v>
      </c>
      <c r="D7" s="37">
        <v>47</v>
      </c>
      <c r="E7" s="37">
        <v>17</v>
      </c>
      <c r="F7" s="37">
        <v>1</v>
      </c>
      <c r="G7" s="37">
        <v>0</v>
      </c>
      <c r="H7" s="37" t="s">
        <v>98</v>
      </c>
      <c r="I7" s="37" t="s">
        <v>99</v>
      </c>
      <c r="J7" s="37" t="s">
        <v>100</v>
      </c>
      <c r="K7" s="37" t="s">
        <v>101</v>
      </c>
      <c r="L7" s="37" t="s">
        <v>102</v>
      </c>
      <c r="M7" s="37" t="s">
        <v>103</v>
      </c>
      <c r="N7" s="38" t="s">
        <v>104</v>
      </c>
      <c r="O7" s="38" t="s">
        <v>105</v>
      </c>
      <c r="P7" s="38">
        <v>55.7</v>
      </c>
      <c r="Q7" s="38">
        <v>100</v>
      </c>
      <c r="R7" s="38">
        <v>3024</v>
      </c>
      <c r="S7" s="38">
        <v>11088</v>
      </c>
      <c r="T7" s="38">
        <v>19.64</v>
      </c>
      <c r="U7" s="38">
        <v>564.55999999999995</v>
      </c>
      <c r="V7" s="38">
        <v>6141</v>
      </c>
      <c r="W7" s="38">
        <v>2.16</v>
      </c>
      <c r="X7" s="38">
        <v>2843.06</v>
      </c>
      <c r="Y7" s="38">
        <v>100.11</v>
      </c>
      <c r="Z7" s="38">
        <v>100.1</v>
      </c>
      <c r="AA7" s="38">
        <v>100.14</v>
      </c>
      <c r="AB7" s="38">
        <v>100.13</v>
      </c>
      <c r="AC7" s="38">
        <v>100.01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679.21</v>
      </c>
      <c r="BG7" s="38">
        <v>734.69</v>
      </c>
      <c r="BH7" s="38">
        <v>785.3</v>
      </c>
      <c r="BI7" s="38">
        <v>665.58</v>
      </c>
      <c r="BJ7" s="38">
        <v>584.69000000000005</v>
      </c>
      <c r="BK7" s="38">
        <v>1193.49</v>
      </c>
      <c r="BL7" s="38">
        <v>876.19</v>
      </c>
      <c r="BM7" s="38">
        <v>722.53</v>
      </c>
      <c r="BN7" s="38">
        <v>1001.3</v>
      </c>
      <c r="BO7" s="38">
        <v>1050.51</v>
      </c>
      <c r="BP7" s="38">
        <v>705.21</v>
      </c>
      <c r="BQ7" s="38">
        <v>100</v>
      </c>
      <c r="BR7" s="38">
        <v>100</v>
      </c>
      <c r="BS7" s="38">
        <v>100</v>
      </c>
      <c r="BT7" s="38">
        <v>100</v>
      </c>
      <c r="BU7" s="38">
        <v>100</v>
      </c>
      <c r="BV7" s="38">
        <v>65.569999999999993</v>
      </c>
      <c r="BW7" s="38">
        <v>75.7</v>
      </c>
      <c r="BX7" s="38">
        <v>74.61</v>
      </c>
      <c r="BY7" s="38">
        <v>81.88</v>
      </c>
      <c r="BZ7" s="38">
        <v>82.65</v>
      </c>
      <c r="CA7" s="38">
        <v>98.96</v>
      </c>
      <c r="CB7" s="38">
        <v>172.3</v>
      </c>
      <c r="CC7" s="38">
        <v>171.41</v>
      </c>
      <c r="CD7" s="38">
        <v>171.53</v>
      </c>
      <c r="CE7" s="38">
        <v>172.32</v>
      </c>
      <c r="CF7" s="38">
        <v>171.73</v>
      </c>
      <c r="CG7" s="38">
        <v>263.04000000000002</v>
      </c>
      <c r="CH7" s="38">
        <v>230.04</v>
      </c>
      <c r="CI7" s="38">
        <v>233.5</v>
      </c>
      <c r="CJ7" s="38">
        <v>187.55</v>
      </c>
      <c r="CK7" s="38">
        <v>186.3</v>
      </c>
      <c r="CL7" s="38">
        <v>134.52000000000001</v>
      </c>
      <c r="CM7" s="38">
        <v>42.92</v>
      </c>
      <c r="CN7" s="38">
        <v>44.29</v>
      </c>
      <c r="CO7" s="38">
        <v>44.46</v>
      </c>
      <c r="CP7" s="38">
        <v>46.17</v>
      </c>
      <c r="CQ7" s="38">
        <v>47.92</v>
      </c>
      <c r="CR7" s="38">
        <v>40.75</v>
      </c>
      <c r="CS7" s="38">
        <v>42.4</v>
      </c>
      <c r="CT7" s="38">
        <v>45.44</v>
      </c>
      <c r="CU7" s="38">
        <v>50.94</v>
      </c>
      <c r="CV7" s="38">
        <v>50.53</v>
      </c>
      <c r="CW7" s="38">
        <v>59.57</v>
      </c>
      <c r="CX7" s="38">
        <v>72.489999999999995</v>
      </c>
      <c r="CY7" s="38">
        <v>72.55</v>
      </c>
      <c r="CZ7" s="38">
        <v>73.91</v>
      </c>
      <c r="DA7" s="38">
        <v>73.28</v>
      </c>
      <c r="DB7" s="38">
        <v>73.599999999999994</v>
      </c>
      <c r="DC7" s="38">
        <v>64.97</v>
      </c>
      <c r="DD7" s="38">
        <v>65.77</v>
      </c>
      <c r="DE7" s="38">
        <v>65.97</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1.64</v>
      </c>
      <c r="EF7" s="38">
        <v>1.27</v>
      </c>
      <c r="EG7" s="38">
        <v>1.82</v>
      </c>
      <c r="EH7" s="38">
        <v>0.89</v>
      </c>
      <c r="EI7" s="38">
        <v>1.37</v>
      </c>
      <c r="EJ7" s="38">
        <v>0.21</v>
      </c>
      <c r="EK7" s="38">
        <v>0.15</v>
      </c>
      <c r="EL7" s="38">
        <v>0.25</v>
      </c>
      <c r="EM7" s="38">
        <v>0.15</v>
      </c>
      <c r="EN7" s="38">
        <v>1.65</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2022-01-28T05:38:59Z</cp:lastPrinted>
  <dcterms:created xsi:type="dcterms:W3CDTF">2021-12-03T07:44:27Z</dcterms:created>
  <dcterms:modified xsi:type="dcterms:W3CDTF">2022-02-24T07:01:01Z</dcterms:modified>
  <cp:category/>
</cp:coreProperties>
</file>